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4600" windowHeight="10740"/>
  </bookViews>
  <sheets>
    <sheet name="П1.27" sheetId="1" r:id="rId1"/>
  </sheets>
  <definedNames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_xlnm.Print_Area" localSheetId="0">П1.27!$A$1:$O$34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</definedNames>
  <calcPr calcId="144525"/>
</workbook>
</file>

<file path=xl/calcChain.xml><?xml version="1.0" encoding="utf-8"?>
<calcChain xmlns="http://schemas.openxmlformats.org/spreadsheetml/2006/main">
  <c r="V21" i="1" l="1"/>
  <c r="W21" i="1" s="1"/>
  <c r="T21" i="1"/>
  <c r="S21" i="1"/>
  <c r="R21" i="1"/>
  <c r="P21" i="1"/>
  <c r="N21" i="1"/>
  <c r="O21" i="1" s="1"/>
  <c r="L21" i="1"/>
  <c r="K21" i="1"/>
  <c r="J21" i="1"/>
  <c r="H21" i="1"/>
  <c r="G21" i="1"/>
  <c r="E21" i="1"/>
  <c r="D21" i="1"/>
  <c r="V20" i="1"/>
  <c r="W20" i="1" s="1"/>
  <c r="R20" i="1"/>
  <c r="S20" i="1" s="1"/>
  <c r="N20" i="1"/>
  <c r="O20" i="1" s="1"/>
  <c r="J20" i="1"/>
  <c r="K20" i="1" s="1"/>
  <c r="G20" i="1"/>
  <c r="E20" i="1"/>
  <c r="D20" i="1"/>
  <c r="U23" i="1"/>
  <c r="U30" i="1" s="1"/>
  <c r="Q23" i="1"/>
  <c r="Q30" i="1" s="1"/>
  <c r="M23" i="1"/>
  <c r="M30" i="1" s="1"/>
  <c r="I23" i="1"/>
  <c r="I30" i="1" s="1"/>
  <c r="G19" i="1"/>
  <c r="F23" i="1"/>
  <c r="V18" i="1"/>
  <c r="W18" i="1" s="1"/>
  <c r="T18" i="1"/>
  <c r="U18" i="1" s="1"/>
  <c r="U17" i="1" s="1"/>
  <c r="U28" i="1" s="1"/>
  <c r="R18" i="1"/>
  <c r="S18" i="1" s="1"/>
  <c r="P18" i="1"/>
  <c r="Q18" i="1" s="1"/>
  <c r="Q17" i="1" s="1"/>
  <c r="Q28" i="1" s="1"/>
  <c r="N18" i="1"/>
  <c r="O18" i="1" s="1"/>
  <c r="L18" i="1"/>
  <c r="M18" i="1" s="1"/>
  <c r="M17" i="1" s="1"/>
  <c r="M28" i="1" s="1"/>
  <c r="J18" i="1"/>
  <c r="K18" i="1" s="1"/>
  <c r="H18" i="1"/>
  <c r="E19" i="1"/>
  <c r="D19" i="1" s="1"/>
  <c r="D18" i="1"/>
  <c r="F17" i="1"/>
  <c r="D17" i="1"/>
  <c r="V16" i="1"/>
  <c r="U24" i="1"/>
  <c r="U31" i="1" s="1"/>
  <c r="T16" i="1"/>
  <c r="R16" i="1"/>
  <c r="P16" i="1"/>
  <c r="N16" i="1"/>
  <c r="M24" i="1"/>
  <c r="M31" i="1" s="1"/>
  <c r="L16" i="1"/>
  <c r="J16" i="1"/>
  <c r="H16" i="1"/>
  <c r="F16" i="1"/>
  <c r="D16" i="1"/>
  <c r="D24" i="1" s="1"/>
  <c r="V15" i="1"/>
  <c r="T15" i="1"/>
  <c r="S15" i="1"/>
  <c r="R15" i="1"/>
  <c r="P15" i="1"/>
  <c r="N15" i="1"/>
  <c r="O15" i="1" s="1"/>
  <c r="L15" i="1"/>
  <c r="K15" i="1"/>
  <c r="J15" i="1"/>
  <c r="H15" i="1"/>
  <c r="G15" i="1"/>
  <c r="G23" i="1" s="1"/>
  <c r="E15" i="1"/>
  <c r="E23" i="1" s="1"/>
  <c r="D15" i="1"/>
  <c r="D23" i="1" s="1"/>
  <c r="D30" i="1" s="1"/>
  <c r="U14" i="1"/>
  <c r="Q14" i="1"/>
  <c r="R14" i="1" s="1"/>
  <c r="M14" i="1"/>
  <c r="I14" i="1"/>
  <c r="G14" i="1"/>
  <c r="F14" i="1"/>
  <c r="E14" i="1"/>
  <c r="D14" i="1"/>
  <c r="W13" i="1"/>
  <c r="V13" i="1"/>
  <c r="T13" i="1"/>
  <c r="R13" i="1"/>
  <c r="S13" i="1" s="1"/>
  <c r="P13" i="1"/>
  <c r="O13" i="1"/>
  <c r="N13" i="1"/>
  <c r="L13" i="1"/>
  <c r="J13" i="1"/>
  <c r="K13" i="1" s="1"/>
  <c r="H13" i="1"/>
  <c r="G13" i="1"/>
  <c r="F13" i="1"/>
  <c r="E13" i="1"/>
  <c r="V12" i="1"/>
  <c r="W12" i="1" s="1"/>
  <c r="T12" i="1"/>
  <c r="R12" i="1"/>
  <c r="S12" i="1" s="1"/>
  <c r="P12" i="1"/>
  <c r="N12" i="1"/>
  <c r="O12" i="1" s="1"/>
  <c r="L12" i="1"/>
  <c r="J12" i="1"/>
  <c r="K12" i="1" s="1"/>
  <c r="H12" i="1"/>
  <c r="D12" i="1"/>
  <c r="R27" i="1" l="1"/>
  <c r="S14" i="1"/>
  <c r="S27" i="1" s="1"/>
  <c r="I27" i="1"/>
  <c r="M27" i="1"/>
  <c r="M22" i="1"/>
  <c r="U27" i="1"/>
  <c r="U22" i="1"/>
  <c r="E30" i="1"/>
  <c r="V23" i="1"/>
  <c r="V30" i="1" s="1"/>
  <c r="W15" i="1"/>
  <c r="J24" i="1"/>
  <c r="J31" i="1" s="1"/>
  <c r="K16" i="1"/>
  <c r="K24" i="1" s="1"/>
  <c r="K31" i="1" s="1"/>
  <c r="R24" i="1"/>
  <c r="R31" i="1" s="1"/>
  <c r="S16" i="1"/>
  <c r="S24" i="1" s="1"/>
  <c r="S31" i="1" s="1"/>
  <c r="D28" i="1"/>
  <c r="E12" i="1"/>
  <c r="E27" i="1" s="1"/>
  <c r="G12" i="1"/>
  <c r="G27" i="1" s="1"/>
  <c r="D27" i="1"/>
  <c r="F27" i="1"/>
  <c r="F22" i="1"/>
  <c r="H14" i="1"/>
  <c r="H27" i="1" s="1"/>
  <c r="J14" i="1"/>
  <c r="L14" i="1"/>
  <c r="L27" i="1" s="1"/>
  <c r="N14" i="1"/>
  <c r="P14" i="1"/>
  <c r="P27" i="1" s="1"/>
  <c r="T14" i="1"/>
  <c r="T27" i="1" s="1"/>
  <c r="V14" i="1"/>
  <c r="G30" i="1"/>
  <c r="J23" i="1"/>
  <c r="J30" i="1" s="1"/>
  <c r="D31" i="1"/>
  <c r="F24" i="1"/>
  <c r="F31" i="1" s="1"/>
  <c r="G16" i="1"/>
  <c r="L24" i="1"/>
  <c r="L31" i="1" s="1"/>
  <c r="N24" i="1"/>
  <c r="N31" i="1" s="1"/>
  <c r="O16" i="1"/>
  <c r="O24" i="1" s="1"/>
  <c r="O31" i="1" s="1"/>
  <c r="Q24" i="1"/>
  <c r="Q31" i="1" s="1"/>
  <c r="T24" i="1"/>
  <c r="T31" i="1" s="1"/>
  <c r="V24" i="1"/>
  <c r="V31" i="1" s="1"/>
  <c r="W16" i="1"/>
  <c r="W24" i="1" s="1"/>
  <c r="W31" i="1" s="1"/>
  <c r="F28" i="1"/>
  <c r="I18" i="1"/>
  <c r="I17" i="1" s="1"/>
  <c r="I28" i="1" s="1"/>
  <c r="Q27" i="1"/>
  <c r="Q22" i="1"/>
  <c r="F30" i="1"/>
  <c r="H19" i="1"/>
  <c r="J19" i="1"/>
  <c r="L19" i="1"/>
  <c r="L17" i="1" s="1"/>
  <c r="L28" i="1" s="1"/>
  <c r="N19" i="1"/>
  <c r="P19" i="1"/>
  <c r="R19" i="1"/>
  <c r="T19" i="1"/>
  <c r="T17" i="1" s="1"/>
  <c r="T28" i="1" s="1"/>
  <c r="V19" i="1"/>
  <c r="H20" i="1"/>
  <c r="H24" i="1" s="1"/>
  <c r="H31" i="1" s="1"/>
  <c r="L20" i="1"/>
  <c r="P20" i="1"/>
  <c r="P24" i="1" s="1"/>
  <c r="P31" i="1" s="1"/>
  <c r="T20" i="1"/>
  <c r="R23" i="1"/>
  <c r="R30" i="1" s="1"/>
  <c r="G18" i="1"/>
  <c r="T23" i="1" l="1"/>
  <c r="T30" i="1" s="1"/>
  <c r="W19" i="1"/>
  <c r="W17" i="1" s="1"/>
  <c r="W28" i="1" s="1"/>
  <c r="V17" i="1"/>
  <c r="V28" i="1" s="1"/>
  <c r="S19" i="1"/>
  <c r="R17" i="1"/>
  <c r="R28" i="1" s="1"/>
  <c r="O19" i="1"/>
  <c r="N17" i="1"/>
  <c r="N28" i="1" s="1"/>
  <c r="K19" i="1"/>
  <c r="J17" i="1"/>
  <c r="J28" i="1" s="1"/>
  <c r="N23" i="1"/>
  <c r="N30" i="1" s="1"/>
  <c r="R22" i="1"/>
  <c r="P22" i="1"/>
  <c r="Q29" i="1"/>
  <c r="Q25" i="1"/>
  <c r="I24" i="1"/>
  <c r="I31" i="1" s="1"/>
  <c r="L23" i="1"/>
  <c r="L30" i="1" s="1"/>
  <c r="N27" i="1"/>
  <c r="O14" i="1"/>
  <c r="O27" i="1" s="1"/>
  <c r="J27" i="1"/>
  <c r="K14" i="1"/>
  <c r="K27" i="1" s="1"/>
  <c r="F29" i="1"/>
  <c r="F25" i="1"/>
  <c r="D22" i="1"/>
  <c r="G22" i="1"/>
  <c r="E22" i="1"/>
  <c r="W23" i="1"/>
  <c r="W30" i="1" s="1"/>
  <c r="V22" i="1"/>
  <c r="T22" i="1"/>
  <c r="U29" i="1"/>
  <c r="U25" i="1"/>
  <c r="N22" i="1"/>
  <c r="L22" i="1"/>
  <c r="M29" i="1"/>
  <c r="M25" i="1"/>
  <c r="I22" i="1"/>
  <c r="E18" i="1"/>
  <c r="G17" i="1"/>
  <c r="G28" i="1" s="1"/>
  <c r="P17" i="1"/>
  <c r="P28" i="1" s="1"/>
  <c r="H17" i="1"/>
  <c r="H28" i="1" s="1"/>
  <c r="H23" i="1"/>
  <c r="H30" i="1" s="1"/>
  <c r="G24" i="1"/>
  <c r="G31" i="1" s="1"/>
  <c r="V27" i="1"/>
  <c r="W14" i="1"/>
  <c r="W27" i="1" s="1"/>
  <c r="P23" i="1"/>
  <c r="P30" i="1" s="1"/>
  <c r="E17" i="1" l="1"/>
  <c r="E28" i="1" s="1"/>
  <c r="E24" i="1"/>
  <c r="E31" i="1" s="1"/>
  <c r="L29" i="1"/>
  <c r="L25" i="1"/>
  <c r="T29" i="1"/>
  <c r="T25" i="1"/>
  <c r="G29" i="1"/>
  <c r="G25" i="1"/>
  <c r="P29" i="1"/>
  <c r="P25" i="1"/>
  <c r="K23" i="1"/>
  <c r="K30" i="1" s="1"/>
  <c r="K17" i="1"/>
  <c r="K28" i="1" s="1"/>
  <c r="O23" i="1"/>
  <c r="O30" i="1" s="1"/>
  <c r="O17" i="1"/>
  <c r="O28" i="1" s="1"/>
  <c r="S23" i="1"/>
  <c r="S30" i="1" s="1"/>
  <c r="S17" i="1"/>
  <c r="S28" i="1" s="1"/>
  <c r="J22" i="1"/>
  <c r="H22" i="1"/>
  <c r="I29" i="1"/>
  <c r="I25" i="1"/>
  <c r="N29" i="1"/>
  <c r="N25" i="1"/>
  <c r="O22" i="1"/>
  <c r="V29" i="1"/>
  <c r="V25" i="1"/>
  <c r="W22" i="1"/>
  <c r="E29" i="1"/>
  <c r="E25" i="1"/>
  <c r="D29" i="1"/>
  <c r="D25" i="1"/>
  <c r="R29" i="1"/>
  <c r="R25" i="1"/>
  <c r="S22" i="1"/>
  <c r="S29" i="1" l="1"/>
  <c r="S25" i="1"/>
  <c r="O29" i="1"/>
  <c r="O25" i="1"/>
  <c r="J29" i="1"/>
  <c r="J25" i="1"/>
  <c r="K22" i="1"/>
  <c r="W29" i="1"/>
  <c r="W25" i="1"/>
  <c r="H29" i="1"/>
  <c r="H25" i="1"/>
  <c r="K29" i="1" l="1"/>
  <c r="K25" i="1"/>
</calcChain>
</file>

<file path=xl/sharedStrings.xml><?xml version="1.0" encoding="utf-8"?>
<sst xmlns="http://schemas.openxmlformats.org/spreadsheetml/2006/main" count="104" uniqueCount="63">
  <si>
    <t>Таблица № П1.27</t>
  </si>
  <si>
    <t>ОАО "Омсккровля"</t>
  </si>
  <si>
    <t>Экономически обоснованные тарифы</t>
  </si>
  <si>
    <t>на электрическую энергию (мощность)</t>
  </si>
  <si>
    <t>по группам потребителей</t>
  </si>
  <si>
    <t xml:space="preserve">N  </t>
  </si>
  <si>
    <t>Группа потребителей</t>
  </si>
  <si>
    <t xml:space="preserve">Ед. изм. </t>
  </si>
  <si>
    <t>Базовый период (2011)</t>
  </si>
  <si>
    <t>Период регулирования (2012)</t>
  </si>
  <si>
    <t>Период регулирования (2013)</t>
  </si>
  <si>
    <t>Период регулирования (2014)</t>
  </si>
  <si>
    <t>Период регулирования (2015)</t>
  </si>
  <si>
    <t>Прочие</t>
  </si>
  <si>
    <t>Всего</t>
  </si>
  <si>
    <t>СН11</t>
  </si>
  <si>
    <t xml:space="preserve">1  </t>
  </si>
  <si>
    <t xml:space="preserve">2         </t>
  </si>
  <si>
    <t xml:space="preserve">3    </t>
  </si>
  <si>
    <t xml:space="preserve">1.   </t>
  </si>
  <si>
    <t>Объем полезного отпуска</t>
  </si>
  <si>
    <t>млн. кВт.ч</t>
  </si>
  <si>
    <t xml:space="preserve">2.   </t>
  </si>
  <si>
    <t>Заявленная мощность</t>
  </si>
  <si>
    <t xml:space="preserve">МВт   </t>
  </si>
  <si>
    <t xml:space="preserve">3.   </t>
  </si>
  <si>
    <t>Тариф   на   покупку электрической энергии</t>
  </si>
  <si>
    <t>руб./МВт.ч</t>
  </si>
  <si>
    <t xml:space="preserve">3.1. </t>
  </si>
  <si>
    <t xml:space="preserve">Ставка за мощность </t>
  </si>
  <si>
    <t>руб./ МВт. мес.</t>
  </si>
  <si>
    <t xml:space="preserve">3.2. </t>
  </si>
  <si>
    <t xml:space="preserve">Ставка за энергию  </t>
  </si>
  <si>
    <t xml:space="preserve">4.   </t>
  </si>
  <si>
    <t>Стоимость  единицы услуг</t>
  </si>
  <si>
    <t xml:space="preserve">4.1. </t>
  </si>
  <si>
    <t xml:space="preserve">Плата за услуги   по передаче электрической энергии  </t>
  </si>
  <si>
    <t>4.1.1.</t>
  </si>
  <si>
    <t xml:space="preserve">Ставка на содержание электросетей  </t>
  </si>
  <si>
    <t xml:space="preserve">руб./ МВт. </t>
  </si>
  <si>
    <t>4.1.2.</t>
  </si>
  <si>
    <t>Ставка   по   оплате потерь</t>
  </si>
  <si>
    <t xml:space="preserve">4.2. </t>
  </si>
  <si>
    <t>Плата за иные услуги</t>
  </si>
  <si>
    <t xml:space="preserve">5.   </t>
  </si>
  <si>
    <t>Средний одноставочный  тариф п. 3 + п. 4</t>
  </si>
  <si>
    <t xml:space="preserve">5.1. </t>
  </si>
  <si>
    <t xml:space="preserve">Плата  за   мощность                   п. 3.1 + п. 4.1.1  + п. 4.2    </t>
  </si>
  <si>
    <t xml:space="preserve">5.2. </t>
  </si>
  <si>
    <t xml:space="preserve">Плата   за   энергию                        п. 3.2 + п. 4.1.2 +п.4.1 </t>
  </si>
  <si>
    <t xml:space="preserve">6.   </t>
  </si>
  <si>
    <t>Товарная   продукция всего п. 5 x п. 1</t>
  </si>
  <si>
    <t>тыс. руб.</t>
  </si>
  <si>
    <t xml:space="preserve">в том числе        </t>
  </si>
  <si>
    <t xml:space="preserve">6.1. </t>
  </si>
  <si>
    <t xml:space="preserve">- за  электроэнергию (мощность)    п.  3  x п. 1  </t>
  </si>
  <si>
    <t xml:space="preserve">6.2. </t>
  </si>
  <si>
    <t>- за услуги  п. 4  x п. 1</t>
  </si>
  <si>
    <t xml:space="preserve">То же п. 6                </t>
  </si>
  <si>
    <t xml:space="preserve">-    за     мощность                                п. 5.1 x п. 2 х М      </t>
  </si>
  <si>
    <t xml:space="preserve">- за   электрическую энергию        п. 5.2 x п. 1       </t>
  </si>
  <si>
    <t>Экономист ФЭО</t>
  </si>
  <si>
    <t>Л.А. Дерожинская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</si>
</sst>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"/>
    <numFmt numFmtId="166" formatCode="#,##0.0"/>
    <numFmt numFmtId="167" formatCode="#,##0_);[Red]\(#,##0\)"/>
    <numFmt numFmtId="168" formatCode="_(* #,##0.00_);_(* \(#,##0.00\);_(* &quot;-&quot;??_);_(@_)"/>
  </numFmts>
  <fonts count="33" x14ac:knownFonts="1">
    <font>
      <sz val="10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name val="Times New Roman Cyr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35" applyNumberFormat="0" applyAlignment="0" applyProtection="0"/>
    <xf numFmtId="0" fontId="16" fillId="10" borderId="36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1" fillId="0" borderId="0" applyNumberFormat="0" applyFill="0" applyBorder="0" applyAlignment="0" applyProtection="0"/>
    <xf numFmtId="0" fontId="22" fillId="15" borderId="35" applyNumberFormat="0" applyAlignment="0" applyProtection="0"/>
    <xf numFmtId="0" fontId="23" fillId="0" borderId="40" applyNumberFormat="0" applyFill="0" applyAlignment="0" applyProtection="0"/>
    <xf numFmtId="0" fontId="24" fillId="21" borderId="0" applyNumberFormat="0" applyBorder="0" applyAlignment="0" applyProtection="0"/>
    <xf numFmtId="0" fontId="25" fillId="8" borderId="41" applyNumberFormat="0" applyFont="0" applyAlignment="0" applyProtection="0"/>
    <xf numFmtId="0" fontId="26" fillId="17" borderId="42" applyNumberFormat="0" applyAlignment="0" applyProtection="0"/>
    <xf numFmtId="0" fontId="27" fillId="0" borderId="0" applyNumberFormat="0" applyFill="0" applyBorder="0" applyAlignment="0" applyProtection="0"/>
    <xf numFmtId="0" fontId="17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" applyBorder="0">
      <alignment horizontal="center" vertical="center" wrapText="1"/>
    </xf>
    <xf numFmtId="4" fontId="30" fillId="22" borderId="21" applyBorder="0">
      <alignment horizontal="right"/>
    </xf>
    <xf numFmtId="0" fontId="3" fillId="0" borderId="0"/>
    <xf numFmtId="0" fontId="25" fillId="0" borderId="0"/>
    <xf numFmtId="0" fontId="31" fillId="0" borderId="0"/>
    <xf numFmtId="0" fontId="1" fillId="0" borderId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167" fontId="32" fillId="0" borderId="0">
      <alignment vertical="top"/>
    </xf>
    <xf numFmtId="168" fontId="3" fillId="0" borderId="0" applyFont="0" applyFill="0" applyBorder="0" applyAlignment="0" applyProtection="0"/>
    <xf numFmtId="4" fontId="30" fillId="23" borderId="0" applyBorder="0">
      <alignment horizontal="right"/>
    </xf>
    <xf numFmtId="166" fontId="25" fillId="0" borderId="21" applyFont="0" applyFill="0" applyBorder="0" applyProtection="0">
      <alignment horizontal="center" vertical="center"/>
    </xf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/>
    <xf numFmtId="0" fontId="5" fillId="0" borderId="0" xfId="0" applyFont="1" applyAlignment="1"/>
    <xf numFmtId="49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vertical="top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166" fontId="6" fillId="0" borderId="23" xfId="0" applyNumberFormat="1" applyFont="1" applyBorder="1" applyAlignment="1">
      <alignment horizontal="center" vertical="center" wrapText="1"/>
    </xf>
    <xf numFmtId="166" fontId="6" fillId="2" borderId="24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6" fillId="2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6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Check Cell" xfId="27"/>
    <cellStyle name="Emphasis 1" xfId="28"/>
    <cellStyle name="Emphasis 2" xfId="29"/>
    <cellStyle name="Emphasi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heet Title" xfId="41"/>
    <cellStyle name="Total" xfId="42"/>
    <cellStyle name="Warning Text" xfId="43"/>
    <cellStyle name="ЗаголовокСтолбца" xfId="44"/>
    <cellStyle name="Значение" xfId="45"/>
    <cellStyle name="Обычный" xfId="0" builtinId="0"/>
    <cellStyle name="Обычный 2" xfId="46"/>
    <cellStyle name="Обычный 2 2" xfId="47"/>
    <cellStyle name="Обычный 3" xfId="48"/>
    <cellStyle name="Обычный 4" xfId="49"/>
    <cellStyle name="По центру с переносом" xfId="50"/>
    <cellStyle name="По ширине с переносом" xfId="51"/>
    <cellStyle name="Стиль 1 2" xfId="52"/>
    <cellStyle name="Финансовый 2" xfId="53"/>
    <cellStyle name="Формула" xfId="54"/>
    <cellStyle name="Цифры по центру с десятыми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4"/>
  <sheetViews>
    <sheetView tabSelected="1" zoomScaleNormal="100" zoomScaleSheetLayoutView="100" workbookViewId="0">
      <selection activeCell="Y7" sqref="Y7"/>
    </sheetView>
  </sheetViews>
  <sheetFormatPr defaultRowHeight="12.75" x14ac:dyDescent="0.2"/>
  <cols>
    <col min="1" max="1" width="7" customWidth="1"/>
    <col min="2" max="2" width="30" style="7" customWidth="1"/>
    <col min="3" max="3" width="12.6640625" style="8" customWidth="1"/>
    <col min="4" max="15" width="10.1640625" hidden="1" customWidth="1"/>
    <col min="16" max="16" width="12.5" style="5" hidden="1" customWidth="1"/>
    <col min="17" max="17" width="11.1640625" style="5" hidden="1" customWidth="1"/>
    <col min="18" max="18" width="10.5" style="5" hidden="1" customWidth="1"/>
    <col min="19" max="19" width="11.33203125" style="5" hidden="1" customWidth="1"/>
    <col min="20" max="20" width="12.5" style="5" customWidth="1"/>
    <col min="21" max="21" width="11.1640625" style="5" customWidth="1"/>
    <col min="22" max="22" width="10.5" style="5" customWidth="1"/>
    <col min="23" max="23" width="11.33203125" style="5" customWidth="1"/>
  </cols>
  <sheetData>
    <row r="1" spans="1:23" s="1" customFormat="1" x14ac:dyDescent="0.2">
      <c r="O1" s="2"/>
      <c r="Q1" s="2"/>
      <c r="U1" s="2" t="s">
        <v>0</v>
      </c>
    </row>
    <row r="2" spans="1:23" s="1" customFormat="1" x14ac:dyDescent="0.2">
      <c r="A2" s="1" t="s">
        <v>1</v>
      </c>
      <c r="C2" s="3"/>
    </row>
    <row r="3" spans="1:23" ht="13.5" x14ac:dyDescent="0.25">
      <c r="A3" s="4"/>
      <c r="B3" s="4"/>
      <c r="C3" s="4"/>
    </row>
    <row r="4" spans="1:23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3" ht="15.75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3" ht="15.75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3" ht="13.5" thickBot="1" x14ac:dyDescent="0.25"/>
    <row r="8" spans="1:23" s="9" customFormat="1" ht="12.75" customHeight="1" x14ac:dyDescent="0.2">
      <c r="A8" s="131" t="s">
        <v>5</v>
      </c>
      <c r="B8" s="141" t="s">
        <v>6</v>
      </c>
      <c r="C8" s="144" t="s">
        <v>7</v>
      </c>
      <c r="D8" s="147" t="s">
        <v>8</v>
      </c>
      <c r="E8" s="148"/>
      <c r="F8" s="148"/>
      <c r="G8" s="149"/>
      <c r="H8" s="147" t="s">
        <v>9</v>
      </c>
      <c r="I8" s="148"/>
      <c r="J8" s="148"/>
      <c r="K8" s="149"/>
      <c r="L8" s="133" t="s">
        <v>10</v>
      </c>
      <c r="M8" s="134"/>
      <c r="N8" s="134"/>
      <c r="O8" s="135"/>
      <c r="P8" s="133" t="s">
        <v>11</v>
      </c>
      <c r="Q8" s="134"/>
      <c r="R8" s="134"/>
      <c r="S8" s="135"/>
      <c r="T8" s="133" t="s">
        <v>12</v>
      </c>
      <c r="U8" s="134"/>
      <c r="V8" s="134"/>
      <c r="W8" s="135"/>
    </row>
    <row r="9" spans="1:23" s="9" customFormat="1" ht="12.75" customHeight="1" x14ac:dyDescent="0.2">
      <c r="A9" s="140"/>
      <c r="B9" s="142"/>
      <c r="C9" s="145"/>
      <c r="D9" s="136" t="s">
        <v>13</v>
      </c>
      <c r="E9" s="137"/>
      <c r="F9" s="138" t="s">
        <v>14</v>
      </c>
      <c r="G9" s="139"/>
      <c r="H9" s="136" t="s">
        <v>13</v>
      </c>
      <c r="I9" s="137"/>
      <c r="J9" s="138" t="s">
        <v>14</v>
      </c>
      <c r="K9" s="139"/>
      <c r="L9" s="127" t="s">
        <v>13</v>
      </c>
      <c r="M9" s="128"/>
      <c r="N9" s="129" t="s">
        <v>14</v>
      </c>
      <c r="O9" s="130"/>
      <c r="P9" s="127" t="s">
        <v>13</v>
      </c>
      <c r="Q9" s="128"/>
      <c r="R9" s="129" t="s">
        <v>14</v>
      </c>
      <c r="S9" s="130"/>
      <c r="T9" s="127" t="s">
        <v>13</v>
      </c>
      <c r="U9" s="128"/>
      <c r="V9" s="129" t="s">
        <v>14</v>
      </c>
      <c r="W9" s="130"/>
    </row>
    <row r="10" spans="1:23" s="9" customFormat="1" x14ac:dyDescent="0.2">
      <c r="A10" s="132"/>
      <c r="B10" s="143"/>
      <c r="C10" s="146"/>
      <c r="D10" s="10" t="s">
        <v>14</v>
      </c>
      <c r="E10" s="11" t="s">
        <v>15</v>
      </c>
      <c r="F10" s="11" t="s">
        <v>14</v>
      </c>
      <c r="G10" s="12" t="s">
        <v>15</v>
      </c>
      <c r="H10" s="10" t="s">
        <v>14</v>
      </c>
      <c r="I10" s="11" t="s">
        <v>15</v>
      </c>
      <c r="J10" s="11" t="s">
        <v>14</v>
      </c>
      <c r="K10" s="12" t="s">
        <v>15</v>
      </c>
      <c r="L10" s="13" t="s">
        <v>14</v>
      </c>
      <c r="M10" s="14" t="s">
        <v>15</v>
      </c>
      <c r="N10" s="14" t="s">
        <v>14</v>
      </c>
      <c r="O10" s="15" t="s">
        <v>15</v>
      </c>
      <c r="P10" s="13" t="s">
        <v>14</v>
      </c>
      <c r="Q10" s="14" t="s">
        <v>15</v>
      </c>
      <c r="R10" s="14" t="s">
        <v>14</v>
      </c>
      <c r="S10" s="15" t="s">
        <v>15</v>
      </c>
      <c r="T10" s="13" t="s">
        <v>14</v>
      </c>
      <c r="U10" s="14" t="s">
        <v>15</v>
      </c>
      <c r="V10" s="14" t="s">
        <v>14</v>
      </c>
      <c r="W10" s="15" t="s">
        <v>15</v>
      </c>
    </row>
    <row r="11" spans="1:23" s="24" customFormat="1" ht="13.5" thickBot="1" x14ac:dyDescent="0.25">
      <c r="A11" s="16" t="s">
        <v>16</v>
      </c>
      <c r="B11" s="17" t="s">
        <v>17</v>
      </c>
      <c r="C11" s="18" t="s">
        <v>18</v>
      </c>
      <c r="D11" s="16">
        <v>4</v>
      </c>
      <c r="E11" s="19">
        <v>5</v>
      </c>
      <c r="F11" s="19">
        <v>6</v>
      </c>
      <c r="G11" s="20">
        <v>7</v>
      </c>
      <c r="H11" s="16">
        <v>8</v>
      </c>
      <c r="I11" s="19">
        <v>9</v>
      </c>
      <c r="J11" s="19">
        <v>10</v>
      </c>
      <c r="K11" s="20">
        <v>11</v>
      </c>
      <c r="L11" s="21">
        <v>12</v>
      </c>
      <c r="M11" s="22">
        <v>13</v>
      </c>
      <c r="N11" s="22">
        <v>14</v>
      </c>
      <c r="O11" s="23">
        <v>15</v>
      </c>
      <c r="P11" s="21">
        <v>12</v>
      </c>
      <c r="Q11" s="22">
        <v>13</v>
      </c>
      <c r="R11" s="22">
        <v>14</v>
      </c>
      <c r="S11" s="23">
        <v>15</v>
      </c>
      <c r="T11" s="21">
        <v>12</v>
      </c>
      <c r="U11" s="22">
        <v>13</v>
      </c>
      <c r="V11" s="22">
        <v>14</v>
      </c>
      <c r="W11" s="23">
        <v>15</v>
      </c>
    </row>
    <row r="12" spans="1:23" ht="13.5" thickBot="1" x14ac:dyDescent="0.25">
      <c r="A12" s="25" t="s">
        <v>19</v>
      </c>
      <c r="B12" s="26" t="s">
        <v>20</v>
      </c>
      <c r="C12" s="27" t="s">
        <v>21</v>
      </c>
      <c r="D12" s="28">
        <f>F12</f>
        <v>7.282</v>
      </c>
      <c r="E12" s="29">
        <f>F12</f>
        <v>7.282</v>
      </c>
      <c r="F12" s="30">
        <v>7.282</v>
      </c>
      <c r="G12" s="31">
        <f>F12</f>
        <v>7.282</v>
      </c>
      <c r="H12" s="32">
        <f>I12</f>
        <v>6.9390000000000001</v>
      </c>
      <c r="I12" s="30">
        <v>6.9390000000000001</v>
      </c>
      <c r="J12" s="29">
        <f t="shared" ref="J12:K16" si="0">I12</f>
        <v>6.9390000000000001</v>
      </c>
      <c r="K12" s="31">
        <f t="shared" si="0"/>
        <v>6.9390000000000001</v>
      </c>
      <c r="L12" s="33">
        <f>M12</f>
        <v>8.7929999999999993</v>
      </c>
      <c r="M12" s="30">
        <v>8.7929999999999993</v>
      </c>
      <c r="N12" s="34">
        <f t="shared" ref="N12:O16" si="1">M12</f>
        <v>8.7929999999999993</v>
      </c>
      <c r="O12" s="35">
        <f t="shared" si="1"/>
        <v>8.7929999999999993</v>
      </c>
      <c r="P12" s="33">
        <f>Q12</f>
        <v>8.6620000000000008</v>
      </c>
      <c r="Q12" s="30">
        <v>8.6620000000000008</v>
      </c>
      <c r="R12" s="34">
        <f t="shared" ref="R12:S16" si="2">Q12</f>
        <v>8.6620000000000008</v>
      </c>
      <c r="S12" s="35">
        <f t="shared" si="2"/>
        <v>8.6620000000000008</v>
      </c>
      <c r="T12" s="33">
        <f>U12</f>
        <v>8.3640000000000008</v>
      </c>
      <c r="U12" s="30">
        <v>8.3640000000000008</v>
      </c>
      <c r="V12" s="34">
        <f t="shared" ref="V12:W16" si="3">U12</f>
        <v>8.3640000000000008</v>
      </c>
      <c r="W12" s="35">
        <f t="shared" si="3"/>
        <v>8.3640000000000008</v>
      </c>
    </row>
    <row r="13" spans="1:23" ht="22.5" customHeight="1" thickBot="1" x14ac:dyDescent="0.25">
      <c r="A13" s="25" t="s">
        <v>22</v>
      </c>
      <c r="B13" s="36" t="s">
        <v>23</v>
      </c>
      <c r="C13" s="27" t="s">
        <v>24</v>
      </c>
      <c r="D13" s="37">
        <v>1.625</v>
      </c>
      <c r="E13" s="29">
        <f>D13</f>
        <v>1.625</v>
      </c>
      <c r="F13" s="29">
        <f>D13</f>
        <v>1.625</v>
      </c>
      <c r="G13" s="31">
        <f>D13</f>
        <v>1.625</v>
      </c>
      <c r="H13" s="32">
        <f t="shared" ref="H13:H22" si="4">I13</f>
        <v>1.7170000000000001</v>
      </c>
      <c r="I13" s="30">
        <v>1.7170000000000001</v>
      </c>
      <c r="J13" s="29">
        <f t="shared" si="0"/>
        <v>1.7170000000000001</v>
      </c>
      <c r="K13" s="31">
        <f t="shared" si="0"/>
        <v>1.7170000000000001</v>
      </c>
      <c r="L13" s="33">
        <f>M13</f>
        <v>1.863</v>
      </c>
      <c r="M13" s="30">
        <v>1.863</v>
      </c>
      <c r="N13" s="34">
        <f t="shared" si="1"/>
        <v>1.863</v>
      </c>
      <c r="O13" s="35">
        <f t="shared" si="1"/>
        <v>1.863</v>
      </c>
      <c r="P13" s="33">
        <f>Q13</f>
        <v>1.863</v>
      </c>
      <c r="Q13" s="30">
        <v>1.863</v>
      </c>
      <c r="R13" s="34">
        <f t="shared" si="2"/>
        <v>1.863</v>
      </c>
      <c r="S13" s="35">
        <f t="shared" si="2"/>
        <v>1.863</v>
      </c>
      <c r="T13" s="33">
        <f>U13</f>
        <v>1.877</v>
      </c>
      <c r="U13" s="30">
        <v>1.877</v>
      </c>
      <c r="V13" s="34">
        <f t="shared" si="3"/>
        <v>1.877</v>
      </c>
      <c r="W13" s="35">
        <f t="shared" si="3"/>
        <v>1.877</v>
      </c>
    </row>
    <row r="14" spans="1:23" ht="25.5" x14ac:dyDescent="0.2">
      <c r="A14" s="38" t="s">
        <v>25</v>
      </c>
      <c r="B14" s="39" t="s">
        <v>26</v>
      </c>
      <c r="C14" s="40" t="s">
        <v>27</v>
      </c>
      <c r="D14" s="41">
        <f t="shared" ref="D14:D22" si="5">F14</f>
        <v>2406</v>
      </c>
      <c r="E14" s="42">
        <f t="shared" ref="E14:E22" si="6">F14</f>
        <v>2406</v>
      </c>
      <c r="F14" s="42">
        <f>F15+F16</f>
        <v>2406</v>
      </c>
      <c r="G14" s="43">
        <f t="shared" ref="G14:G22" si="7">F14</f>
        <v>2406</v>
      </c>
      <c r="H14" s="41">
        <f t="shared" si="4"/>
        <v>2330</v>
      </c>
      <c r="I14" s="42">
        <f>I15+I16</f>
        <v>2330</v>
      </c>
      <c r="J14" s="42">
        <f t="shared" si="0"/>
        <v>2330</v>
      </c>
      <c r="K14" s="43">
        <f t="shared" si="0"/>
        <v>2330</v>
      </c>
      <c r="L14" s="44">
        <f>M14</f>
        <v>3000</v>
      </c>
      <c r="M14" s="45">
        <f>M15+M16</f>
        <v>3000</v>
      </c>
      <c r="N14" s="45">
        <f t="shared" si="1"/>
        <v>3000</v>
      </c>
      <c r="O14" s="46">
        <f t="shared" si="1"/>
        <v>3000</v>
      </c>
      <c r="P14" s="44">
        <f>Q14</f>
        <v>2600</v>
      </c>
      <c r="Q14" s="45">
        <f>Q15+Q16</f>
        <v>2600</v>
      </c>
      <c r="R14" s="45">
        <f t="shared" si="2"/>
        <v>2600</v>
      </c>
      <c r="S14" s="46">
        <f t="shared" si="2"/>
        <v>2600</v>
      </c>
      <c r="T14" s="44">
        <f>U14</f>
        <v>2600</v>
      </c>
      <c r="U14" s="45">
        <f>U15+U16</f>
        <v>2600</v>
      </c>
      <c r="V14" s="45">
        <f t="shared" si="3"/>
        <v>2600</v>
      </c>
      <c r="W14" s="46">
        <f t="shared" si="3"/>
        <v>2600</v>
      </c>
    </row>
    <row r="15" spans="1:23" s="57" customFormat="1" ht="14.25" customHeight="1" x14ac:dyDescent="0.2">
      <c r="A15" s="47" t="s">
        <v>28</v>
      </c>
      <c r="B15" s="48" t="s">
        <v>29</v>
      </c>
      <c r="C15" s="49" t="s">
        <v>30</v>
      </c>
      <c r="D15" s="50">
        <f t="shared" si="5"/>
        <v>0</v>
      </c>
      <c r="E15" s="51">
        <f t="shared" si="6"/>
        <v>0</v>
      </c>
      <c r="F15" s="52">
        <v>0</v>
      </c>
      <c r="G15" s="53">
        <f t="shared" si="7"/>
        <v>0</v>
      </c>
      <c r="H15" s="50">
        <f t="shared" si="4"/>
        <v>0</v>
      </c>
      <c r="I15" s="52">
        <v>0</v>
      </c>
      <c r="J15" s="51">
        <f t="shared" si="0"/>
        <v>0</v>
      </c>
      <c r="K15" s="53">
        <f t="shared" si="0"/>
        <v>0</v>
      </c>
      <c r="L15" s="54">
        <f>M15</f>
        <v>0</v>
      </c>
      <c r="M15" s="52">
        <v>0</v>
      </c>
      <c r="N15" s="55">
        <f t="shared" si="1"/>
        <v>0</v>
      </c>
      <c r="O15" s="56">
        <f t="shared" si="1"/>
        <v>0</v>
      </c>
      <c r="P15" s="54">
        <f>Q15</f>
        <v>0</v>
      </c>
      <c r="Q15" s="52">
        <v>0</v>
      </c>
      <c r="R15" s="55">
        <f t="shared" si="2"/>
        <v>0</v>
      </c>
      <c r="S15" s="56">
        <f t="shared" si="2"/>
        <v>0</v>
      </c>
      <c r="T15" s="54">
        <f>U15</f>
        <v>0</v>
      </c>
      <c r="U15" s="52">
        <v>0</v>
      </c>
      <c r="V15" s="55">
        <f t="shared" si="3"/>
        <v>0</v>
      </c>
      <c r="W15" s="56">
        <f t="shared" si="3"/>
        <v>0</v>
      </c>
    </row>
    <row r="16" spans="1:23" s="57" customFormat="1" thickBot="1" x14ac:dyDescent="0.25">
      <c r="A16" s="58" t="s">
        <v>31</v>
      </c>
      <c r="B16" s="59" t="s">
        <v>32</v>
      </c>
      <c r="C16" s="60" t="s">
        <v>27</v>
      </c>
      <c r="D16" s="61">
        <f>E16</f>
        <v>2406</v>
      </c>
      <c r="E16" s="62">
        <v>2406</v>
      </c>
      <c r="F16" s="63">
        <f>E16</f>
        <v>2406</v>
      </c>
      <c r="G16" s="64">
        <f t="shared" si="7"/>
        <v>2406</v>
      </c>
      <c r="H16" s="61">
        <f t="shared" si="4"/>
        <v>2330</v>
      </c>
      <c r="I16" s="62">
        <v>2330</v>
      </c>
      <c r="J16" s="63">
        <f t="shared" si="0"/>
        <v>2330</v>
      </c>
      <c r="K16" s="64">
        <f t="shared" si="0"/>
        <v>2330</v>
      </c>
      <c r="L16" s="65">
        <f>M16</f>
        <v>3000</v>
      </c>
      <c r="M16" s="62">
        <v>3000</v>
      </c>
      <c r="N16" s="66">
        <f t="shared" si="1"/>
        <v>3000</v>
      </c>
      <c r="O16" s="67">
        <f t="shared" si="1"/>
        <v>3000</v>
      </c>
      <c r="P16" s="65">
        <f>Q16</f>
        <v>2600</v>
      </c>
      <c r="Q16" s="62">
        <v>2600</v>
      </c>
      <c r="R16" s="66">
        <f t="shared" si="2"/>
        <v>2600</v>
      </c>
      <c r="S16" s="67">
        <f t="shared" si="2"/>
        <v>2600</v>
      </c>
      <c r="T16" s="65">
        <f>U16</f>
        <v>2600</v>
      </c>
      <c r="U16" s="62">
        <v>2600</v>
      </c>
      <c r="V16" s="66">
        <f t="shared" si="3"/>
        <v>2600</v>
      </c>
      <c r="W16" s="67">
        <f t="shared" si="3"/>
        <v>2600</v>
      </c>
    </row>
    <row r="17" spans="1:23" ht="27.75" customHeight="1" x14ac:dyDescent="0.2">
      <c r="A17" s="38" t="s">
        <v>33</v>
      </c>
      <c r="B17" s="39" t="s">
        <v>34</v>
      </c>
      <c r="C17" s="40" t="s">
        <v>27</v>
      </c>
      <c r="D17" s="68">
        <f>D18+D19+D20</f>
        <v>438.87540249514473</v>
      </c>
      <c r="E17" s="69">
        <f>E18+E19+E20</f>
        <v>438.87540249514473</v>
      </c>
      <c r="F17" s="69">
        <f>F18+F19+F20</f>
        <v>438.87540249514473</v>
      </c>
      <c r="G17" s="70">
        <f t="shared" ref="G17:W17" si="8">G18+G19+G20</f>
        <v>438.87540249514473</v>
      </c>
      <c r="H17" s="68">
        <f t="shared" si="8"/>
        <v>414.66875074282638</v>
      </c>
      <c r="I17" s="69">
        <f t="shared" si="8"/>
        <v>414.66875074282638</v>
      </c>
      <c r="J17" s="69">
        <f t="shared" si="8"/>
        <v>414.66875074282638</v>
      </c>
      <c r="K17" s="70">
        <f t="shared" si="8"/>
        <v>414.66875074282638</v>
      </c>
      <c r="L17" s="71">
        <f t="shared" si="8"/>
        <v>421.73319241803358</v>
      </c>
      <c r="M17" s="72">
        <f t="shared" si="8"/>
        <v>421.73319241803358</v>
      </c>
      <c r="N17" s="72">
        <f t="shared" si="8"/>
        <v>421.73319241803358</v>
      </c>
      <c r="O17" s="73">
        <f t="shared" si="8"/>
        <v>421.73319241803358</v>
      </c>
      <c r="P17" s="71" t="e">
        <f t="shared" si="8"/>
        <v>#REF!</v>
      </c>
      <c r="Q17" s="72" t="e">
        <f t="shared" si="8"/>
        <v>#REF!</v>
      </c>
      <c r="R17" s="72" t="e">
        <f t="shared" si="8"/>
        <v>#REF!</v>
      </c>
      <c r="S17" s="73" t="e">
        <f t="shared" si="8"/>
        <v>#REF!</v>
      </c>
      <c r="T17" s="71">
        <f t="shared" si="8"/>
        <v>502.0429919131862</v>
      </c>
      <c r="U17" s="72">
        <f t="shared" si="8"/>
        <v>502.0429919131862</v>
      </c>
      <c r="V17" s="72">
        <f t="shared" si="8"/>
        <v>502.0429919131862</v>
      </c>
      <c r="W17" s="73">
        <f t="shared" si="8"/>
        <v>502.0429919131862</v>
      </c>
    </row>
    <row r="18" spans="1:23" s="57" customFormat="1" ht="36" x14ac:dyDescent="0.2">
      <c r="A18" s="47" t="s">
        <v>35</v>
      </c>
      <c r="B18" s="48" t="s">
        <v>36</v>
      </c>
      <c r="C18" s="49" t="s">
        <v>27</v>
      </c>
      <c r="D18" s="74">
        <f t="shared" si="5"/>
        <v>147.37800124757237</v>
      </c>
      <c r="E18" s="75">
        <f>G18</f>
        <v>147.37800124757237</v>
      </c>
      <c r="F18" s="76">
        <v>147.37800124757237</v>
      </c>
      <c r="G18" s="77">
        <f t="shared" si="7"/>
        <v>147.37800124757237</v>
      </c>
      <c r="H18" s="74">
        <f>I19</f>
        <v>166.5743753714132</v>
      </c>
      <c r="I18" s="78">
        <f>K18</f>
        <v>166.5743753714132</v>
      </c>
      <c r="J18" s="79">
        <f>I19</f>
        <v>166.5743753714132</v>
      </c>
      <c r="K18" s="77">
        <f>J18</f>
        <v>166.5743753714132</v>
      </c>
      <c r="L18" s="80">
        <f>M19</f>
        <v>133.61659620901682</v>
      </c>
      <c r="M18" s="81">
        <f>L18</f>
        <v>133.61659620901682</v>
      </c>
      <c r="N18" s="82">
        <f>M19</f>
        <v>133.61659620901682</v>
      </c>
      <c r="O18" s="83">
        <f>N18</f>
        <v>133.61659620901682</v>
      </c>
      <c r="P18" s="80" t="e">
        <f>Q19</f>
        <v>#REF!</v>
      </c>
      <c r="Q18" s="81" t="e">
        <f>P18</f>
        <v>#REF!</v>
      </c>
      <c r="R18" s="82" t="e">
        <f>Q19</f>
        <v>#REF!</v>
      </c>
      <c r="S18" s="83" t="e">
        <f>R18</f>
        <v>#REF!</v>
      </c>
      <c r="T18" s="80">
        <f>U19</f>
        <v>163.92149595659311</v>
      </c>
      <c r="U18" s="81">
        <f>T18</f>
        <v>163.92149595659311</v>
      </c>
      <c r="V18" s="82">
        <f>U19</f>
        <v>163.92149595659311</v>
      </c>
      <c r="W18" s="83">
        <f>V18</f>
        <v>163.92149595659311</v>
      </c>
    </row>
    <row r="19" spans="1:23" s="57" customFormat="1" ht="24" x14ac:dyDescent="0.2">
      <c r="A19" s="47" t="s">
        <v>37</v>
      </c>
      <c r="B19" s="48" t="s">
        <v>38</v>
      </c>
      <c r="C19" s="49" t="s">
        <v>39</v>
      </c>
      <c r="D19" s="84">
        <f>E19</f>
        <v>147.37800124757237</v>
      </c>
      <c r="E19" s="85">
        <f>F18</f>
        <v>147.37800124757237</v>
      </c>
      <c r="F19" s="86">
        <v>147.37800124757237</v>
      </c>
      <c r="G19" s="87">
        <f t="shared" si="7"/>
        <v>147.37800124757237</v>
      </c>
      <c r="H19" s="84">
        <f>I19</f>
        <v>166.5743753714132</v>
      </c>
      <c r="I19" s="86">
        <v>166.5743753714132</v>
      </c>
      <c r="J19" s="85">
        <f>I19</f>
        <v>166.5743753714132</v>
      </c>
      <c r="K19" s="87">
        <f>J19</f>
        <v>166.5743753714132</v>
      </c>
      <c r="L19" s="88">
        <f>M19</f>
        <v>133.61659620901682</v>
      </c>
      <c r="M19" s="86">
        <v>133.61659620901682</v>
      </c>
      <c r="N19" s="89">
        <f>M19</f>
        <v>133.61659620901682</v>
      </c>
      <c r="O19" s="90">
        <f>N19</f>
        <v>133.61659620901682</v>
      </c>
      <c r="P19" s="88" t="e">
        <f>Q19</f>
        <v>#REF!</v>
      </c>
      <c r="Q19" s="86" t="e">
        <v>#REF!</v>
      </c>
      <c r="R19" s="89" t="e">
        <f>Q19</f>
        <v>#REF!</v>
      </c>
      <c r="S19" s="90" t="e">
        <f>R19</f>
        <v>#REF!</v>
      </c>
      <c r="T19" s="88">
        <f>U19</f>
        <v>163.92149595659311</v>
      </c>
      <c r="U19" s="86">
        <v>163.92149595659311</v>
      </c>
      <c r="V19" s="89">
        <f>U19</f>
        <v>163.92149595659311</v>
      </c>
      <c r="W19" s="90">
        <f>V19</f>
        <v>163.92149595659311</v>
      </c>
    </row>
    <row r="20" spans="1:23" s="57" customFormat="1" ht="12" customHeight="1" x14ac:dyDescent="0.2">
      <c r="A20" s="47" t="s">
        <v>40</v>
      </c>
      <c r="B20" s="48" t="s">
        <v>41</v>
      </c>
      <c r="C20" s="49" t="s">
        <v>27</v>
      </c>
      <c r="D20" s="84">
        <f t="shared" si="5"/>
        <v>144.11939999999998</v>
      </c>
      <c r="E20" s="85">
        <f t="shared" si="6"/>
        <v>144.11939999999998</v>
      </c>
      <c r="F20" s="86">
        <v>144.11939999999998</v>
      </c>
      <c r="G20" s="87">
        <f t="shared" si="7"/>
        <v>144.11939999999998</v>
      </c>
      <c r="H20" s="84">
        <f t="shared" si="4"/>
        <v>81.52</v>
      </c>
      <c r="I20" s="86">
        <v>81.52</v>
      </c>
      <c r="J20" s="85">
        <f>I20</f>
        <v>81.52</v>
      </c>
      <c r="K20" s="87">
        <f>J20</f>
        <v>81.52</v>
      </c>
      <c r="L20" s="88">
        <f>M20</f>
        <v>154.49999999999997</v>
      </c>
      <c r="M20" s="86">
        <v>154.49999999999997</v>
      </c>
      <c r="N20" s="89">
        <f>M20</f>
        <v>154.49999999999997</v>
      </c>
      <c r="O20" s="90">
        <f>N20</f>
        <v>154.49999999999997</v>
      </c>
      <c r="P20" s="88">
        <f>Q20</f>
        <v>163.79999999999998</v>
      </c>
      <c r="Q20" s="86">
        <v>163.79999999999998</v>
      </c>
      <c r="R20" s="89">
        <f>Q20</f>
        <v>163.79999999999998</v>
      </c>
      <c r="S20" s="90">
        <f>R20</f>
        <v>163.79999999999998</v>
      </c>
      <c r="T20" s="88">
        <f>U20</f>
        <v>174.2</v>
      </c>
      <c r="U20" s="86">
        <v>174.2</v>
      </c>
      <c r="V20" s="89">
        <f>U20</f>
        <v>174.2</v>
      </c>
      <c r="W20" s="90">
        <f>V20</f>
        <v>174.2</v>
      </c>
    </row>
    <row r="21" spans="1:23" s="57" customFormat="1" ht="11.25" customHeight="1" thickBot="1" x14ac:dyDescent="0.25">
      <c r="A21" s="58" t="s">
        <v>42</v>
      </c>
      <c r="B21" s="59" t="s">
        <v>43</v>
      </c>
      <c r="C21" s="60" t="s">
        <v>30</v>
      </c>
      <c r="D21" s="91">
        <f t="shared" si="5"/>
        <v>0</v>
      </c>
      <c r="E21" s="92">
        <f t="shared" si="6"/>
        <v>0</v>
      </c>
      <c r="F21" s="93">
        <v>0</v>
      </c>
      <c r="G21" s="94">
        <f t="shared" si="7"/>
        <v>0</v>
      </c>
      <c r="H21" s="91">
        <f t="shared" si="4"/>
        <v>0</v>
      </c>
      <c r="I21" s="93">
        <v>0</v>
      </c>
      <c r="J21" s="92">
        <f>I21</f>
        <v>0</v>
      </c>
      <c r="K21" s="94">
        <f>J21</f>
        <v>0</v>
      </c>
      <c r="L21" s="95">
        <f>M21</f>
        <v>0</v>
      </c>
      <c r="M21" s="93">
        <v>0</v>
      </c>
      <c r="N21" s="96">
        <f>M21</f>
        <v>0</v>
      </c>
      <c r="O21" s="97">
        <f>N21</f>
        <v>0</v>
      </c>
      <c r="P21" s="95">
        <f>Q21</f>
        <v>0</v>
      </c>
      <c r="Q21" s="93">
        <v>0</v>
      </c>
      <c r="R21" s="96">
        <f>Q21</f>
        <v>0</v>
      </c>
      <c r="S21" s="97">
        <f>R21</f>
        <v>0</v>
      </c>
      <c r="T21" s="95">
        <f>U21</f>
        <v>0</v>
      </c>
      <c r="U21" s="93">
        <v>0</v>
      </c>
      <c r="V21" s="96">
        <f>U21</f>
        <v>0</v>
      </c>
      <c r="W21" s="97">
        <f>V21</f>
        <v>0</v>
      </c>
    </row>
    <row r="22" spans="1:23" ht="25.5" x14ac:dyDescent="0.2">
      <c r="A22" s="38" t="s">
        <v>44</v>
      </c>
      <c r="B22" s="39" t="s">
        <v>45</v>
      </c>
      <c r="C22" s="40" t="s">
        <v>27</v>
      </c>
      <c r="D22" s="68">
        <f t="shared" si="5"/>
        <v>2844.875402495145</v>
      </c>
      <c r="E22" s="69">
        <f t="shared" si="6"/>
        <v>2844.875402495145</v>
      </c>
      <c r="F22" s="69">
        <f>F14+F17</f>
        <v>2844.875402495145</v>
      </c>
      <c r="G22" s="70">
        <f t="shared" si="7"/>
        <v>2844.875402495145</v>
      </c>
      <c r="H22" s="68">
        <f t="shared" si="4"/>
        <v>2744.6687507428264</v>
      </c>
      <c r="I22" s="69">
        <f>I14+I17</f>
        <v>2744.6687507428264</v>
      </c>
      <c r="J22" s="69">
        <f>I22</f>
        <v>2744.6687507428264</v>
      </c>
      <c r="K22" s="70">
        <f>J22</f>
        <v>2744.6687507428264</v>
      </c>
      <c r="L22" s="71">
        <f>M22</f>
        <v>3421.7331924180335</v>
      </c>
      <c r="M22" s="72">
        <f>M14+M17</f>
        <v>3421.7331924180335</v>
      </c>
      <c r="N22" s="72">
        <f>M22</f>
        <v>3421.7331924180335</v>
      </c>
      <c r="O22" s="73">
        <f>N22</f>
        <v>3421.7331924180335</v>
      </c>
      <c r="P22" s="71" t="e">
        <f>Q22</f>
        <v>#REF!</v>
      </c>
      <c r="Q22" s="72" t="e">
        <f>Q14+Q17</f>
        <v>#REF!</v>
      </c>
      <c r="R22" s="72" t="e">
        <f>Q22</f>
        <v>#REF!</v>
      </c>
      <c r="S22" s="73" t="e">
        <f>R22</f>
        <v>#REF!</v>
      </c>
      <c r="T22" s="71">
        <f>U22</f>
        <v>3102.0429919131861</v>
      </c>
      <c r="U22" s="72">
        <f>U14+U17</f>
        <v>3102.0429919131861</v>
      </c>
      <c r="V22" s="72">
        <f>U22</f>
        <v>3102.0429919131861</v>
      </c>
      <c r="W22" s="73">
        <f>V22</f>
        <v>3102.0429919131861</v>
      </c>
    </row>
    <row r="23" spans="1:23" s="57" customFormat="1" ht="24" x14ac:dyDescent="0.2">
      <c r="A23" s="47" t="s">
        <v>46</v>
      </c>
      <c r="B23" s="48" t="s">
        <v>47</v>
      </c>
      <c r="C23" s="49" t="s">
        <v>30</v>
      </c>
      <c r="D23" s="84">
        <f>D15+D19+D21</f>
        <v>147.37800124757237</v>
      </c>
      <c r="E23" s="85">
        <f>E15+E19+E21</f>
        <v>147.37800124757237</v>
      </c>
      <c r="F23" s="85">
        <f>F15+F19+F21</f>
        <v>147.37800124757237</v>
      </c>
      <c r="G23" s="87">
        <f t="shared" ref="G23:W23" si="9">G15+G19+G21</f>
        <v>147.37800124757237</v>
      </c>
      <c r="H23" s="84">
        <f t="shared" si="9"/>
        <v>166.5743753714132</v>
      </c>
      <c r="I23" s="85">
        <f t="shared" si="9"/>
        <v>166.5743753714132</v>
      </c>
      <c r="J23" s="85">
        <f t="shared" si="9"/>
        <v>166.5743753714132</v>
      </c>
      <c r="K23" s="87">
        <f t="shared" si="9"/>
        <v>166.5743753714132</v>
      </c>
      <c r="L23" s="88">
        <f t="shared" si="9"/>
        <v>133.61659620901682</v>
      </c>
      <c r="M23" s="89">
        <f t="shared" si="9"/>
        <v>133.61659620901682</v>
      </c>
      <c r="N23" s="89">
        <f t="shared" si="9"/>
        <v>133.61659620901682</v>
      </c>
      <c r="O23" s="90">
        <f t="shared" si="9"/>
        <v>133.61659620901682</v>
      </c>
      <c r="P23" s="88" t="e">
        <f t="shared" si="9"/>
        <v>#REF!</v>
      </c>
      <c r="Q23" s="89" t="e">
        <f t="shared" si="9"/>
        <v>#REF!</v>
      </c>
      <c r="R23" s="89" t="e">
        <f t="shared" si="9"/>
        <v>#REF!</v>
      </c>
      <c r="S23" s="90" t="e">
        <f t="shared" si="9"/>
        <v>#REF!</v>
      </c>
      <c r="T23" s="88">
        <f t="shared" si="9"/>
        <v>163.92149595659311</v>
      </c>
      <c r="U23" s="89">
        <f t="shared" si="9"/>
        <v>163.92149595659311</v>
      </c>
      <c r="V23" s="89">
        <f t="shared" si="9"/>
        <v>163.92149595659311</v>
      </c>
      <c r="W23" s="90">
        <f t="shared" si="9"/>
        <v>163.92149595659311</v>
      </c>
    </row>
    <row r="24" spans="1:23" s="57" customFormat="1" ht="24.75" thickBot="1" x14ac:dyDescent="0.25">
      <c r="A24" s="58" t="s">
        <v>48</v>
      </c>
      <c r="B24" s="59" t="s">
        <v>49</v>
      </c>
      <c r="C24" s="60" t="s">
        <v>27</v>
      </c>
      <c r="D24" s="91">
        <f>D16+D20+D18</f>
        <v>2697.4974012475723</v>
      </c>
      <c r="E24" s="92">
        <f>E16+E20+E18</f>
        <v>2697.4974012475723</v>
      </c>
      <c r="F24" s="92">
        <f>F16+F20+F18</f>
        <v>2697.4974012475723</v>
      </c>
      <c r="G24" s="94">
        <f t="shared" ref="G24:W24" si="10">G16+G20+G18</f>
        <v>2697.4974012475723</v>
      </c>
      <c r="H24" s="91">
        <f t="shared" si="10"/>
        <v>2578.0943753714132</v>
      </c>
      <c r="I24" s="92">
        <f t="shared" si="10"/>
        <v>2578.0943753714132</v>
      </c>
      <c r="J24" s="92">
        <f t="shared" si="10"/>
        <v>2578.0943753714132</v>
      </c>
      <c r="K24" s="94">
        <f t="shared" si="10"/>
        <v>2578.0943753714132</v>
      </c>
      <c r="L24" s="95">
        <f t="shared" si="10"/>
        <v>3288.1165962090167</v>
      </c>
      <c r="M24" s="96">
        <f t="shared" si="10"/>
        <v>3288.1165962090167</v>
      </c>
      <c r="N24" s="96">
        <f t="shared" si="10"/>
        <v>3288.1165962090167</v>
      </c>
      <c r="O24" s="97">
        <f t="shared" si="10"/>
        <v>3288.1165962090167</v>
      </c>
      <c r="P24" s="95" t="e">
        <f t="shared" si="10"/>
        <v>#REF!</v>
      </c>
      <c r="Q24" s="96" t="e">
        <f t="shared" si="10"/>
        <v>#REF!</v>
      </c>
      <c r="R24" s="96" t="e">
        <f t="shared" si="10"/>
        <v>#REF!</v>
      </c>
      <c r="S24" s="97" t="e">
        <f t="shared" si="10"/>
        <v>#REF!</v>
      </c>
      <c r="T24" s="95">
        <f t="shared" si="10"/>
        <v>2938.1214959565928</v>
      </c>
      <c r="U24" s="96">
        <f t="shared" si="10"/>
        <v>2938.1214959565928</v>
      </c>
      <c r="V24" s="96">
        <f t="shared" si="10"/>
        <v>2938.1214959565928</v>
      </c>
      <c r="W24" s="97">
        <f t="shared" si="10"/>
        <v>2938.1214959565928</v>
      </c>
    </row>
    <row r="25" spans="1:23" ht="25.5" x14ac:dyDescent="0.2">
      <c r="A25" s="131" t="s">
        <v>50</v>
      </c>
      <c r="B25" s="39" t="s">
        <v>51</v>
      </c>
      <c r="C25" s="40" t="s">
        <v>52</v>
      </c>
      <c r="D25" s="41">
        <f>D22*D12</f>
        <v>20716.382680969644</v>
      </c>
      <c r="E25" s="42">
        <f>E22*E12</f>
        <v>20716.382680969644</v>
      </c>
      <c r="F25" s="42">
        <f>F22*F12</f>
        <v>20716.382680969644</v>
      </c>
      <c r="G25" s="43">
        <f t="shared" ref="G25:W25" si="11">G22*G12</f>
        <v>20716.382680969644</v>
      </c>
      <c r="H25" s="41">
        <f t="shared" si="11"/>
        <v>19045.256461404471</v>
      </c>
      <c r="I25" s="42">
        <f t="shared" si="11"/>
        <v>19045.256461404471</v>
      </c>
      <c r="J25" s="42">
        <f t="shared" si="11"/>
        <v>19045.256461404471</v>
      </c>
      <c r="K25" s="43">
        <f t="shared" si="11"/>
        <v>19045.256461404471</v>
      </c>
      <c r="L25" s="44">
        <f t="shared" si="11"/>
        <v>30087.299960931767</v>
      </c>
      <c r="M25" s="45">
        <f t="shared" si="11"/>
        <v>30087.299960931767</v>
      </c>
      <c r="N25" s="45">
        <f t="shared" si="11"/>
        <v>30087.299960931767</v>
      </c>
      <c r="O25" s="46">
        <f t="shared" si="11"/>
        <v>30087.299960931767</v>
      </c>
      <c r="P25" s="44" t="e">
        <f t="shared" si="11"/>
        <v>#REF!</v>
      </c>
      <c r="Q25" s="45" t="e">
        <f t="shared" si="11"/>
        <v>#REF!</v>
      </c>
      <c r="R25" s="45" t="e">
        <f t="shared" si="11"/>
        <v>#REF!</v>
      </c>
      <c r="S25" s="46" t="e">
        <f t="shared" si="11"/>
        <v>#REF!</v>
      </c>
      <c r="T25" s="44">
        <f t="shared" si="11"/>
        <v>25945.48758436189</v>
      </c>
      <c r="U25" s="45">
        <f t="shared" si="11"/>
        <v>25945.48758436189</v>
      </c>
      <c r="V25" s="45">
        <f t="shared" si="11"/>
        <v>25945.48758436189</v>
      </c>
      <c r="W25" s="46">
        <f t="shared" si="11"/>
        <v>25945.48758436189</v>
      </c>
    </row>
    <row r="26" spans="1:23" s="57" customFormat="1" ht="12" x14ac:dyDescent="0.2">
      <c r="A26" s="132"/>
      <c r="B26" s="48" t="s">
        <v>53</v>
      </c>
      <c r="C26" s="49"/>
      <c r="D26" s="98"/>
      <c r="E26" s="99"/>
      <c r="F26" s="85"/>
      <c r="G26" s="100"/>
      <c r="H26" s="98"/>
      <c r="I26" s="85"/>
      <c r="J26" s="99"/>
      <c r="K26" s="100"/>
      <c r="L26" s="101"/>
      <c r="M26" s="89"/>
      <c r="N26" s="102"/>
      <c r="O26" s="103"/>
      <c r="P26" s="101"/>
      <c r="Q26" s="89"/>
      <c r="R26" s="102"/>
      <c r="S26" s="103"/>
      <c r="T26" s="101"/>
      <c r="U26" s="89"/>
      <c r="V26" s="102"/>
      <c r="W26" s="103"/>
    </row>
    <row r="27" spans="1:23" s="57" customFormat="1" ht="24" x14ac:dyDescent="0.2">
      <c r="A27" s="47" t="s">
        <v>54</v>
      </c>
      <c r="B27" s="48" t="s">
        <v>55</v>
      </c>
      <c r="C27" s="49" t="s">
        <v>52</v>
      </c>
      <c r="D27" s="104">
        <f>D14*D12</f>
        <v>17520.491999999998</v>
      </c>
      <c r="E27" s="105">
        <f>E14*E12</f>
        <v>17520.491999999998</v>
      </c>
      <c r="F27" s="105">
        <f>F14*F12</f>
        <v>17520.491999999998</v>
      </c>
      <c r="G27" s="106">
        <f t="shared" ref="G27:W27" si="12">G14*G12</f>
        <v>17520.491999999998</v>
      </c>
      <c r="H27" s="104">
        <f t="shared" si="12"/>
        <v>16167.87</v>
      </c>
      <c r="I27" s="105">
        <f t="shared" si="12"/>
        <v>16167.87</v>
      </c>
      <c r="J27" s="105">
        <f t="shared" si="12"/>
        <v>16167.87</v>
      </c>
      <c r="K27" s="106">
        <f t="shared" si="12"/>
        <v>16167.87</v>
      </c>
      <c r="L27" s="107">
        <f t="shared" si="12"/>
        <v>26378.999999999996</v>
      </c>
      <c r="M27" s="108">
        <f t="shared" si="12"/>
        <v>26378.999999999996</v>
      </c>
      <c r="N27" s="108">
        <f t="shared" si="12"/>
        <v>26378.999999999996</v>
      </c>
      <c r="O27" s="109">
        <f t="shared" si="12"/>
        <v>26378.999999999996</v>
      </c>
      <c r="P27" s="107">
        <f t="shared" si="12"/>
        <v>22521.200000000001</v>
      </c>
      <c r="Q27" s="108">
        <f t="shared" si="12"/>
        <v>22521.200000000001</v>
      </c>
      <c r="R27" s="108">
        <f t="shared" si="12"/>
        <v>22521.200000000001</v>
      </c>
      <c r="S27" s="109">
        <f t="shared" si="12"/>
        <v>22521.200000000001</v>
      </c>
      <c r="T27" s="107">
        <f t="shared" si="12"/>
        <v>21746.400000000001</v>
      </c>
      <c r="U27" s="108">
        <f t="shared" si="12"/>
        <v>21746.400000000001</v>
      </c>
      <c r="V27" s="108">
        <f t="shared" si="12"/>
        <v>21746.400000000001</v>
      </c>
      <c r="W27" s="109">
        <f t="shared" si="12"/>
        <v>21746.400000000001</v>
      </c>
    </row>
    <row r="28" spans="1:23" s="57" customFormat="1" ht="12" x14ac:dyDescent="0.2">
      <c r="A28" s="47" t="s">
        <v>56</v>
      </c>
      <c r="B28" s="48" t="s">
        <v>57</v>
      </c>
      <c r="C28" s="49" t="s">
        <v>52</v>
      </c>
      <c r="D28" s="104">
        <f>D17*D12</f>
        <v>3195.8906809696441</v>
      </c>
      <c r="E28" s="105">
        <f>E17*E12</f>
        <v>3195.8906809696441</v>
      </c>
      <c r="F28" s="105">
        <f>F17*F12</f>
        <v>3195.8906809696441</v>
      </c>
      <c r="G28" s="106">
        <f t="shared" ref="G28:W28" si="13">G17*G12</f>
        <v>3195.8906809696441</v>
      </c>
      <c r="H28" s="104">
        <f t="shared" si="13"/>
        <v>2877.3864614044724</v>
      </c>
      <c r="I28" s="105">
        <f t="shared" si="13"/>
        <v>2877.3864614044724</v>
      </c>
      <c r="J28" s="105">
        <f t="shared" si="13"/>
        <v>2877.3864614044724</v>
      </c>
      <c r="K28" s="106">
        <f t="shared" si="13"/>
        <v>2877.3864614044724</v>
      </c>
      <c r="L28" s="107">
        <f t="shared" si="13"/>
        <v>3708.299960931769</v>
      </c>
      <c r="M28" s="108">
        <f t="shared" si="13"/>
        <v>3708.299960931769</v>
      </c>
      <c r="N28" s="108">
        <f t="shared" si="13"/>
        <v>3708.299960931769</v>
      </c>
      <c r="O28" s="109">
        <f t="shared" si="13"/>
        <v>3708.299960931769</v>
      </c>
      <c r="P28" s="107" t="e">
        <f t="shared" si="13"/>
        <v>#REF!</v>
      </c>
      <c r="Q28" s="108" t="e">
        <f t="shared" si="13"/>
        <v>#REF!</v>
      </c>
      <c r="R28" s="108" t="e">
        <f t="shared" si="13"/>
        <v>#REF!</v>
      </c>
      <c r="S28" s="109" t="e">
        <f t="shared" si="13"/>
        <v>#REF!</v>
      </c>
      <c r="T28" s="107">
        <f t="shared" si="13"/>
        <v>4199.0875843618896</v>
      </c>
      <c r="U28" s="108">
        <f t="shared" si="13"/>
        <v>4199.0875843618896</v>
      </c>
      <c r="V28" s="108">
        <f t="shared" si="13"/>
        <v>4199.0875843618896</v>
      </c>
      <c r="W28" s="109">
        <f t="shared" si="13"/>
        <v>4199.0875843618896</v>
      </c>
    </row>
    <row r="29" spans="1:23" s="57" customFormat="1" ht="11.25" customHeight="1" x14ac:dyDescent="0.2">
      <c r="A29" s="110"/>
      <c r="B29" s="111" t="s">
        <v>58</v>
      </c>
      <c r="C29" s="49"/>
      <c r="D29" s="112">
        <f t="shared" ref="D29:W30" si="14">D22*D12</f>
        <v>20716.382680969644</v>
      </c>
      <c r="E29" s="113">
        <f t="shared" si="14"/>
        <v>20716.382680969644</v>
      </c>
      <c r="F29" s="113">
        <f t="shared" si="14"/>
        <v>20716.382680969644</v>
      </c>
      <c r="G29" s="114">
        <f t="shared" si="14"/>
        <v>20716.382680969644</v>
      </c>
      <c r="H29" s="112">
        <f t="shared" si="14"/>
        <v>19045.256461404471</v>
      </c>
      <c r="I29" s="113">
        <f t="shared" si="14"/>
        <v>19045.256461404471</v>
      </c>
      <c r="J29" s="113">
        <f t="shared" si="14"/>
        <v>19045.256461404471</v>
      </c>
      <c r="K29" s="114">
        <f t="shared" si="14"/>
        <v>19045.256461404471</v>
      </c>
      <c r="L29" s="115">
        <f t="shared" si="14"/>
        <v>30087.299960931767</v>
      </c>
      <c r="M29" s="116">
        <f t="shared" si="14"/>
        <v>30087.299960931767</v>
      </c>
      <c r="N29" s="116">
        <f t="shared" si="14"/>
        <v>30087.299960931767</v>
      </c>
      <c r="O29" s="117">
        <f t="shared" si="14"/>
        <v>30087.299960931767</v>
      </c>
      <c r="P29" s="115" t="e">
        <f t="shared" si="14"/>
        <v>#REF!</v>
      </c>
      <c r="Q29" s="116" t="e">
        <f t="shared" si="14"/>
        <v>#REF!</v>
      </c>
      <c r="R29" s="116" t="e">
        <f t="shared" si="14"/>
        <v>#REF!</v>
      </c>
      <c r="S29" s="117" t="e">
        <f t="shared" si="14"/>
        <v>#REF!</v>
      </c>
      <c r="T29" s="115">
        <f t="shared" si="14"/>
        <v>25945.48758436189</v>
      </c>
      <c r="U29" s="116">
        <f t="shared" si="14"/>
        <v>25945.48758436189</v>
      </c>
      <c r="V29" s="116">
        <f t="shared" si="14"/>
        <v>25945.48758436189</v>
      </c>
      <c r="W29" s="117">
        <f t="shared" si="14"/>
        <v>25945.48758436189</v>
      </c>
    </row>
    <row r="30" spans="1:23" s="57" customFormat="1" ht="24" x14ac:dyDescent="0.2">
      <c r="A30" s="47" t="s">
        <v>54</v>
      </c>
      <c r="B30" s="48" t="s">
        <v>59</v>
      </c>
      <c r="C30" s="49" t="s">
        <v>52</v>
      </c>
      <c r="D30" s="104">
        <f t="shared" si="14"/>
        <v>239.4892520273051</v>
      </c>
      <c r="E30" s="105">
        <f t="shared" si="14"/>
        <v>239.4892520273051</v>
      </c>
      <c r="F30" s="105">
        <f t="shared" si="14"/>
        <v>239.4892520273051</v>
      </c>
      <c r="G30" s="106">
        <f t="shared" si="14"/>
        <v>239.4892520273051</v>
      </c>
      <c r="H30" s="104">
        <f t="shared" si="14"/>
        <v>286.00820251271648</v>
      </c>
      <c r="I30" s="105">
        <f t="shared" si="14"/>
        <v>286.00820251271648</v>
      </c>
      <c r="J30" s="105">
        <f t="shared" si="14"/>
        <v>286.00820251271648</v>
      </c>
      <c r="K30" s="106">
        <f t="shared" si="14"/>
        <v>286.00820251271648</v>
      </c>
      <c r="L30" s="107">
        <f t="shared" si="14"/>
        <v>248.92771873739832</v>
      </c>
      <c r="M30" s="108">
        <f t="shared" si="14"/>
        <v>248.92771873739832</v>
      </c>
      <c r="N30" s="108">
        <f t="shared" si="14"/>
        <v>248.92771873739832</v>
      </c>
      <c r="O30" s="109">
        <f t="shared" si="14"/>
        <v>248.92771873739832</v>
      </c>
      <c r="P30" s="107" t="e">
        <f t="shared" si="14"/>
        <v>#REF!</v>
      </c>
      <c r="Q30" s="108" t="e">
        <f t="shared" si="14"/>
        <v>#REF!</v>
      </c>
      <c r="R30" s="108" t="e">
        <f t="shared" si="14"/>
        <v>#REF!</v>
      </c>
      <c r="S30" s="109" t="e">
        <f t="shared" si="14"/>
        <v>#REF!</v>
      </c>
      <c r="T30" s="107">
        <f t="shared" si="14"/>
        <v>307.68064791052524</v>
      </c>
      <c r="U30" s="108">
        <f t="shared" si="14"/>
        <v>307.68064791052524</v>
      </c>
      <c r="V30" s="108">
        <f t="shared" si="14"/>
        <v>307.68064791052524</v>
      </c>
      <c r="W30" s="109">
        <f t="shared" si="14"/>
        <v>307.68064791052524</v>
      </c>
    </row>
    <row r="31" spans="1:23" s="57" customFormat="1" ht="24.75" thickBot="1" x14ac:dyDescent="0.25">
      <c r="A31" s="58" t="s">
        <v>56</v>
      </c>
      <c r="B31" s="59" t="s">
        <v>60</v>
      </c>
      <c r="C31" s="60" t="s">
        <v>52</v>
      </c>
      <c r="D31" s="118">
        <f>D24*D12</f>
        <v>19643.176075884821</v>
      </c>
      <c r="E31" s="119">
        <f>E24*E12</f>
        <v>19643.176075884821</v>
      </c>
      <c r="F31" s="119">
        <f>F24*F12</f>
        <v>19643.176075884821</v>
      </c>
      <c r="G31" s="120">
        <f t="shared" ref="G31:W31" si="15">G24*G12</f>
        <v>19643.176075884821</v>
      </c>
      <c r="H31" s="118">
        <f t="shared" si="15"/>
        <v>17889.396870702236</v>
      </c>
      <c r="I31" s="119">
        <f t="shared" si="15"/>
        <v>17889.396870702236</v>
      </c>
      <c r="J31" s="119">
        <f t="shared" si="15"/>
        <v>17889.396870702236</v>
      </c>
      <c r="K31" s="120">
        <f t="shared" si="15"/>
        <v>17889.396870702236</v>
      </c>
      <c r="L31" s="121">
        <f t="shared" si="15"/>
        <v>28912.409230465881</v>
      </c>
      <c r="M31" s="122">
        <f t="shared" si="15"/>
        <v>28912.409230465881</v>
      </c>
      <c r="N31" s="122">
        <f t="shared" si="15"/>
        <v>28912.409230465881</v>
      </c>
      <c r="O31" s="123">
        <f t="shared" si="15"/>
        <v>28912.409230465881</v>
      </c>
      <c r="P31" s="121" t="e">
        <f t="shared" si="15"/>
        <v>#REF!</v>
      </c>
      <c r="Q31" s="122" t="e">
        <f t="shared" si="15"/>
        <v>#REF!</v>
      </c>
      <c r="R31" s="122" t="e">
        <f t="shared" si="15"/>
        <v>#REF!</v>
      </c>
      <c r="S31" s="123" t="e">
        <f t="shared" si="15"/>
        <v>#REF!</v>
      </c>
      <c r="T31" s="121">
        <f t="shared" si="15"/>
        <v>24574.448192180946</v>
      </c>
      <c r="U31" s="122">
        <f t="shared" si="15"/>
        <v>24574.448192180946</v>
      </c>
      <c r="V31" s="122">
        <f t="shared" si="15"/>
        <v>24574.448192180946</v>
      </c>
      <c r="W31" s="123">
        <f t="shared" si="15"/>
        <v>24574.448192180946</v>
      </c>
    </row>
    <row r="34" spans="2:20" s="1" customFormat="1" ht="14.25" customHeight="1" x14ac:dyDescent="0.25">
      <c r="B34" s="124" t="s">
        <v>61</v>
      </c>
      <c r="D34" s="125"/>
      <c r="P34" s="126"/>
      <c r="T34" s="126" t="s">
        <v>62</v>
      </c>
    </row>
  </sheetData>
  <mergeCells count="19">
    <mergeCell ref="D8:G8"/>
    <mergeCell ref="H8:K8"/>
    <mergeCell ref="L8:O8"/>
    <mergeCell ref="T9:U9"/>
    <mergeCell ref="V9:W9"/>
    <mergeCell ref="A25:A26"/>
    <mergeCell ref="P8:S8"/>
    <mergeCell ref="T8:W8"/>
    <mergeCell ref="D9:E9"/>
    <mergeCell ref="F9:G9"/>
    <mergeCell ref="H9:I9"/>
    <mergeCell ref="J9:K9"/>
    <mergeCell ref="L9:M9"/>
    <mergeCell ref="N9:O9"/>
    <mergeCell ref="P9:Q9"/>
    <mergeCell ref="R9:S9"/>
    <mergeCell ref="A8:A10"/>
    <mergeCell ref="B8:B10"/>
    <mergeCell ref="C8:C10"/>
  </mergeCells>
  <pageMargins left="0.94488188976377963" right="0.19685039370078741" top="0.39370078740157483" bottom="0.19685039370078741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П1.27</vt:lpstr>
      <vt:lpstr>П1.27!Область_печати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Ивановна</dc:creator>
  <cp:lastModifiedBy>Федорова Мария Ивановна</cp:lastModifiedBy>
  <dcterms:created xsi:type="dcterms:W3CDTF">2014-04-15T08:18:55Z</dcterms:created>
  <dcterms:modified xsi:type="dcterms:W3CDTF">2014-04-15T08:22:52Z</dcterms:modified>
</cp:coreProperties>
</file>