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24600" windowHeight="10740"/>
  </bookViews>
  <sheets>
    <sheet name="Табл. расходов" sheetId="1" r:id="rId1"/>
  </sheets>
  <externalReferences>
    <externalReference r:id="rId2"/>
    <externalReference r:id="rId3"/>
  </externalReferences>
  <definedNames>
    <definedName name="Nотп_нн_смежн">#REF!</definedName>
    <definedName name="Nотп_сн1_смежн">#REF!</definedName>
    <definedName name="Nотп_сн2_смежн">#REF!</definedName>
    <definedName name="Nотп_сн2_СН1">#REF!</definedName>
    <definedName name="Nпост_вн">#REF!</definedName>
    <definedName name="Nпост_нн">#REF!</definedName>
    <definedName name="Nпост_сн1">#REF!</definedName>
    <definedName name="Nпост_сн2">#REF!</definedName>
    <definedName name="длт_З_пот">#REF!</definedName>
    <definedName name="длт_Знн_сн2">#REF!</definedName>
    <definedName name="длт_Зсн1_вн">#REF!</definedName>
    <definedName name="длт_НВВнн_сн2">#REF!</definedName>
    <definedName name="длт_НВВсн_вн">#REF!</definedName>
    <definedName name="длт_НВВсн1_вн">#REF!</definedName>
    <definedName name="длт_НВВсн2_вн">#REF!</definedName>
    <definedName name="длт_НВВсн2_сн1">#REF!</definedName>
    <definedName name="Зпот_вн">#REF!</definedName>
    <definedName name="Зпот_нн">#REF!</definedName>
    <definedName name="Зпот_сн1">#REF!</definedName>
    <definedName name="Зпот_сн2">#REF!</definedName>
    <definedName name="НВВвн_млн">#REF!</definedName>
    <definedName name="НВВвн_тыс">#REF!</definedName>
    <definedName name="НВВсн1_млн">#REF!</definedName>
    <definedName name="НВВсн1_тыс">#REF!</definedName>
    <definedName name="НВВсн2_млн">#REF!</definedName>
    <definedName name="НВВсн2_тыс">#REF!</definedName>
    <definedName name="_xlnm.Print_Area" localSheetId="0">'Табл. расходов'!$A$1:$F$61</definedName>
    <definedName name="Тпот_вн">#REF!</definedName>
    <definedName name="Тпот_нн">#REF!</definedName>
    <definedName name="Тпот_сн1">#REF!</definedName>
    <definedName name="Тпот_сн2">#REF!</definedName>
    <definedName name="Тсод_вн">#REF!</definedName>
    <definedName name="Тсод_нн">#REF!</definedName>
    <definedName name="Тсод_сн1">#REF!</definedName>
    <definedName name="Тсод_сн2">#REF!</definedName>
    <definedName name="Тэс">#REF!</definedName>
    <definedName name="Эотп_нн_смежн">#REF!</definedName>
    <definedName name="Эотп_сн1_ВН">#REF!</definedName>
    <definedName name="Эотп_сн1_смежн">#REF!</definedName>
    <definedName name="Эотп_сн2_ВН">#REF!</definedName>
    <definedName name="Эотп_сн2_смежн">#REF!</definedName>
    <definedName name="Эотп_сн2_СН1">#REF!</definedName>
    <definedName name="Эпо_вн">#REF!</definedName>
    <definedName name="Эпост_вн">#REF!</definedName>
    <definedName name="Эпост_нн">#REF!</definedName>
    <definedName name="Эпост_сн1">#REF!</definedName>
    <definedName name="Эпост_сн2">#REF!</definedName>
  </definedNames>
  <calcPr calcId="144525"/>
</workbook>
</file>

<file path=xl/calcChain.xml><?xml version="1.0" encoding="utf-8"?>
<calcChain xmlns="http://schemas.openxmlformats.org/spreadsheetml/2006/main">
  <c r="H58" i="1" l="1"/>
  <c r="G58" i="1"/>
  <c r="F58" i="1"/>
  <c r="E58" i="1"/>
  <c r="D58" i="1"/>
  <c r="H55" i="1"/>
  <c r="G55" i="1"/>
  <c r="F55" i="1"/>
  <c r="E55" i="1"/>
  <c r="D55" i="1"/>
  <c r="D46" i="1"/>
  <c r="E46" i="1"/>
  <c r="E53" i="1"/>
  <c r="D53" i="1"/>
  <c r="H40" i="1"/>
  <c r="G40" i="1"/>
  <c r="F40" i="1"/>
  <c r="E40" i="1"/>
  <c r="D40" i="1"/>
  <c r="E31" i="1"/>
  <c r="F31" i="1"/>
  <c r="D31" i="1"/>
  <c r="F27" i="1"/>
  <c r="E27" i="1"/>
  <c r="D27" i="1"/>
  <c r="E23" i="1"/>
  <c r="F23" i="1"/>
  <c r="D23" i="1"/>
  <c r="E19" i="1"/>
  <c r="F19" i="1"/>
  <c r="D19" i="1"/>
  <c r="E37" i="1"/>
  <c r="D37" i="1"/>
  <c r="H16" i="1"/>
  <c r="G16" i="1"/>
  <c r="F16" i="1"/>
  <c r="E16" i="1"/>
  <c r="D16" i="1"/>
  <c r="H11" i="1"/>
  <c r="H12" i="1" s="1"/>
  <c r="G11" i="1"/>
  <c r="G12" i="1" s="1"/>
  <c r="F11" i="1"/>
  <c r="F12" i="1" s="1"/>
  <c r="E11" i="1"/>
  <c r="G36" i="1" l="1"/>
  <c r="H36" i="1" s="1"/>
  <c r="G35" i="1"/>
  <c r="H35" i="1" s="1"/>
  <c r="G34" i="1"/>
  <c r="H34" i="1" s="1"/>
  <c r="G30" i="1"/>
  <c r="H30" i="1" s="1"/>
  <c r="G29" i="1"/>
  <c r="H29" i="1" s="1"/>
  <c r="G28" i="1"/>
  <c r="H28" i="1" s="1"/>
  <c r="G27" i="1"/>
  <c r="H27" i="1" s="1"/>
  <c r="G24" i="1"/>
  <c r="H24" i="1" s="1"/>
  <c r="G22" i="1"/>
  <c r="H22" i="1" s="1"/>
  <c r="G21" i="1"/>
  <c r="H21" i="1" s="1"/>
  <c r="G20" i="1"/>
  <c r="H20" i="1" s="1"/>
  <c r="G18" i="1"/>
  <c r="H18" i="1" s="1"/>
  <c r="G33" i="1"/>
  <c r="H33" i="1" s="1"/>
  <c r="G32" i="1"/>
  <c r="H32" i="1" s="1"/>
  <c r="G26" i="1"/>
  <c r="H26" i="1" s="1"/>
  <c r="G17" i="1"/>
  <c r="H17" i="1" s="1"/>
  <c r="F37" i="1"/>
  <c r="E59" i="1"/>
  <c r="G23" i="1"/>
  <c r="H23" i="1" s="1"/>
  <c r="G25" i="1"/>
  <c r="H25" i="1" s="1"/>
  <c r="F53" i="1"/>
  <c r="G50" i="1"/>
  <c r="H50" i="1" s="1"/>
  <c r="D59" i="1"/>
  <c r="G19" i="1"/>
  <c r="H19" i="1" s="1"/>
  <c r="G31" i="1"/>
  <c r="H31" i="1" s="1"/>
  <c r="G45" i="1"/>
  <c r="G47" i="1"/>
  <c r="F46" i="1"/>
  <c r="G53" i="1" l="1"/>
  <c r="H45" i="1"/>
  <c r="H47" i="1"/>
  <c r="H46" i="1" s="1"/>
  <c r="G46" i="1"/>
  <c r="F59" i="1"/>
  <c r="G37" i="1"/>
  <c r="H37" i="1" l="1"/>
  <c r="G59" i="1"/>
  <c r="H53" i="1"/>
  <c r="H59" i="1" l="1"/>
</calcChain>
</file>

<file path=xl/sharedStrings.xml><?xml version="1.0" encoding="utf-8"?>
<sst xmlns="http://schemas.openxmlformats.org/spreadsheetml/2006/main" count="155" uniqueCount="85">
  <si>
    <t>Таблица расходов по расчету тарифов на услуги по передаче электрической энергии на основе долгосрочных параметров регулирования на 2015-2016 гг.</t>
  </si>
  <si>
    <t>№ п.п.</t>
  </si>
  <si>
    <t>Показатели</t>
  </si>
  <si>
    <t>Единица измерения</t>
  </si>
  <si>
    <t>2015 (базовый уровень)</t>
  </si>
  <si>
    <t>Долгосрочные параметры (не меняются в течение долгосрочного периода регулирования)</t>
  </si>
  <si>
    <t>1.</t>
  </si>
  <si>
    <t>Индекс эффективности подконтрольных расходов</t>
  </si>
  <si>
    <t>-</t>
  </si>
  <si>
    <t>2.</t>
  </si>
  <si>
    <t>Коэффициент эластичности подконтрольных расходов по количеству активов</t>
  </si>
  <si>
    <t>3.</t>
  </si>
  <si>
    <t>Максимальная возможная корректировка НВВ, с учетом достижения установленного уровня надежности и качества услуг</t>
  </si>
  <si>
    <t>Планируемые значения параметров расчета тарифов (определяются перед началом каждого года долгосрочного периода регулирования)</t>
  </si>
  <si>
    <t>Индекс потребительских цен</t>
  </si>
  <si>
    <t>Количество активов</t>
  </si>
  <si>
    <t>у.е.</t>
  </si>
  <si>
    <t>Индекс изменения количества активов</t>
  </si>
  <si>
    <t>4.</t>
  </si>
  <si>
    <t>Итого коэффициент индексации</t>
  </si>
  <si>
    <t>Расчет подконтрольных расходов</t>
  </si>
  <si>
    <t>1.1.</t>
  </si>
  <si>
    <t>Сырье и материалы</t>
  </si>
  <si>
    <t>тыс.руб.</t>
  </si>
  <si>
    <t>1.2.</t>
  </si>
  <si>
    <t>Расходы на оплату труда</t>
  </si>
  <si>
    <t>1.3.</t>
  </si>
  <si>
    <t>Ремонт основных фондов</t>
  </si>
  <si>
    <t>1.3.1.</t>
  </si>
  <si>
    <t>…</t>
  </si>
  <si>
    <t>1.3.2.</t>
  </si>
  <si>
    <t>1.3.3.</t>
  </si>
  <si>
    <t>1.4.</t>
  </si>
  <si>
    <t>Цеховые расходы (не учтенные в других статьях прямым путем)</t>
  </si>
  <si>
    <t>1.4.1.</t>
  </si>
  <si>
    <t>спецодежда</t>
  </si>
  <si>
    <t>1.4.2.</t>
  </si>
  <si>
    <t>услуги электроцеха</t>
  </si>
  <si>
    <t>1.4.3.</t>
  </si>
  <si>
    <t>1.5.</t>
  </si>
  <si>
    <t>Общехозяйственные расходы (не учтенные в других статьях прямым путем)</t>
  </si>
  <si>
    <t>1.5.1.</t>
  </si>
  <si>
    <t>1.5.2.</t>
  </si>
  <si>
    <t>1.5.3.</t>
  </si>
  <si>
    <t>1.6.</t>
  </si>
  <si>
    <t>Прочие подконтрольные расходы</t>
  </si>
  <si>
    <t>1.6.1.</t>
  </si>
  <si>
    <t>Проценты за кредит</t>
  </si>
  <si>
    <t>1.6.2.</t>
  </si>
  <si>
    <t>Расходы социального характера из прибыли</t>
  </si>
  <si>
    <t>1.6.3.</t>
  </si>
  <si>
    <t>Доставка работников на работу и с работы арендованным автотранспортом</t>
  </si>
  <si>
    <t>1.6.4.</t>
  </si>
  <si>
    <t>1.6.5.</t>
  </si>
  <si>
    <t>ИТОГО подконтрольные расходы</t>
  </si>
  <si>
    <t>Расчет неподконтрольных расходов</t>
  </si>
  <si>
    <t>2.1.</t>
  </si>
  <si>
    <t>Амортизация</t>
  </si>
  <si>
    <t>2.2.</t>
  </si>
  <si>
    <t>Капитальные вложения из прибыли (не более 12% от НВВ)</t>
  </si>
  <si>
    <t>2.3.</t>
  </si>
  <si>
    <t>Электроэнергия на хоз. нужды</t>
  </si>
  <si>
    <t>2.4.</t>
  </si>
  <si>
    <t>Теплоэнергия</t>
  </si>
  <si>
    <t>2.5.</t>
  </si>
  <si>
    <t>Плата за аренду имущества и лизинг</t>
  </si>
  <si>
    <t>2.6.</t>
  </si>
  <si>
    <t>Налоги, всего, в том числе:</t>
  </si>
  <si>
    <t>2.6.1.</t>
  </si>
  <si>
    <t>Налог на прибыль</t>
  </si>
  <si>
    <t>2.6.2.</t>
  </si>
  <si>
    <t>Налог на имущество</t>
  </si>
  <si>
    <t>2.6.3.</t>
  </si>
  <si>
    <t>Прочие налоги и сборы</t>
  </si>
  <si>
    <t>2.7.</t>
  </si>
  <si>
    <t>Отчисления на социальные нужды (ЕСН)</t>
  </si>
  <si>
    <t>2.8.</t>
  </si>
  <si>
    <t>Прочие неподконтрольные расходы</t>
  </si>
  <si>
    <t>2.9.</t>
  </si>
  <si>
    <t>Выпадающие доходы по технологическому присоединению</t>
  </si>
  <si>
    <t>ИТОГО неподконтрольных расходов</t>
  </si>
  <si>
    <t>Выпадающие доходы (избыток средств)</t>
  </si>
  <si>
    <t>НВВ всего</t>
  </si>
  <si>
    <t>Экономист ФЭО</t>
  </si>
  <si>
    <t>Л.А. Дерожинская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</si>
</sst>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"/>
    <numFmt numFmtId="166" formatCode="#,##0_);[Red]\(#,##0\)"/>
    <numFmt numFmtId="167" formatCode="_(* #,##0.00_);_(* \(#,##0.00\);_(* &quot;-&quot;??_);_(@_)"/>
  </numFmts>
  <fonts count="33" x14ac:knownFonts="1">
    <font>
      <sz val="10"/>
      <name val="Times New Roman Cyr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9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7">
    <xf numFmtId="0" fontId="0" fillId="0" borderId="0"/>
    <xf numFmtId="0" fontId="2" fillId="0" borderId="0"/>
    <xf numFmtId="0" fontId="6" fillId="0" borderId="2" applyBorder="0">
      <alignment horizontal="center" vertical="center" wrapText="1"/>
    </xf>
    <xf numFmtId="0" fontId="8" fillId="0" borderId="0"/>
    <xf numFmtId="4" fontId="11" fillId="4" borderId="0" applyBorder="0">
      <alignment horizontal="right"/>
    </xf>
    <xf numFmtId="4" fontId="11" fillId="4" borderId="0" applyBorder="0">
      <alignment horizontal="right"/>
    </xf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37" applyNumberFormat="0" applyAlignment="0" applyProtection="0"/>
    <xf numFmtId="0" fontId="19" fillId="11" borderId="38" applyNumberFormat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12" borderId="0" applyNumberFormat="0" applyBorder="0" applyAlignment="0" applyProtection="0"/>
    <xf numFmtId="0" fontId="22" fillId="0" borderId="39" applyNumberFormat="0" applyFill="0" applyAlignment="0" applyProtection="0"/>
    <xf numFmtId="0" fontId="23" fillId="0" borderId="40" applyNumberFormat="0" applyFill="0" applyAlignment="0" applyProtection="0"/>
    <xf numFmtId="0" fontId="24" fillId="0" borderId="41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37" applyNumberFormat="0" applyAlignment="0" applyProtection="0"/>
    <xf numFmtId="0" fontId="26" fillId="0" borderId="42" applyNumberFormat="0" applyFill="0" applyAlignment="0" applyProtection="0"/>
    <xf numFmtId="0" fontId="27" fillId="22" borderId="0" applyNumberFormat="0" applyBorder="0" applyAlignment="0" applyProtection="0"/>
    <xf numFmtId="0" fontId="8" fillId="9" borderId="43" applyNumberFormat="0" applyFont="0" applyAlignment="0" applyProtection="0"/>
    <xf numFmtId="0" fontId="28" fillId="18" borderId="44" applyNumberFormat="0" applyAlignment="0" applyProtection="0"/>
    <xf numFmtId="0" fontId="29" fillId="0" borderId="0" applyNumberFormat="0" applyFill="0" applyBorder="0" applyAlignment="0" applyProtection="0"/>
    <xf numFmtId="0" fontId="20" fillId="0" borderId="45" applyNumberFormat="0" applyFill="0" applyAlignment="0" applyProtection="0"/>
    <xf numFmtId="0" fontId="30" fillId="0" borderId="0" applyNumberFormat="0" applyFill="0" applyBorder="0" applyAlignment="0" applyProtection="0"/>
    <xf numFmtId="4" fontId="11" fillId="23" borderId="14" applyBorder="0">
      <alignment horizontal="right"/>
    </xf>
    <xf numFmtId="0" fontId="31" fillId="0" borderId="0"/>
    <xf numFmtId="0" fontId="1" fillId="0" borderId="0"/>
    <xf numFmtId="0" fontId="8" fillId="0" borderId="0" applyFont="0" applyFill="0" applyBorder="0" applyProtection="0">
      <alignment horizontal="center" vertical="center" wrapText="1"/>
    </xf>
    <xf numFmtId="0" fontId="8" fillId="0" borderId="0" applyNumberFormat="0" applyFont="0" applyFill="0" applyBorder="0" applyProtection="0">
      <alignment horizontal="justify" vertical="center" wrapText="1"/>
    </xf>
    <xf numFmtId="166" fontId="32" fillId="0" borderId="0">
      <alignment vertical="top"/>
    </xf>
    <xf numFmtId="167" fontId="31" fillId="0" borderId="0" applyFont="0" applyFill="0" applyBorder="0" applyAlignment="0" applyProtection="0"/>
    <xf numFmtId="165" fontId="8" fillId="0" borderId="14" applyFont="0" applyFill="0" applyBorder="0" applyProtection="0">
      <alignment horizontal="center" vertical="center"/>
    </xf>
  </cellStyleXfs>
  <cellXfs count="159">
    <xf numFmtId="0" fontId="0" fillId="0" borderId="0" xfId="0"/>
    <xf numFmtId="0" fontId="3" fillId="0" borderId="0" xfId="1" applyFont="1" applyAlignment="1">
      <alignment horizontal="center"/>
    </xf>
    <xf numFmtId="0" fontId="4" fillId="2" borderId="0" xfId="1" applyFont="1" applyFill="1" applyAlignment="1">
      <alignment horizontal="center" wrapText="1"/>
    </xf>
    <xf numFmtId="0" fontId="3" fillId="0" borderId="0" xfId="1" applyFont="1"/>
    <xf numFmtId="0" fontId="5" fillId="0" borderId="1" xfId="1" applyFont="1" applyBorder="1" applyAlignment="1"/>
    <xf numFmtId="0" fontId="5" fillId="2" borderId="0" xfId="1" applyFont="1" applyFill="1" applyBorder="1" applyAlignment="1"/>
    <xf numFmtId="0" fontId="5" fillId="2" borderId="1" xfId="1" applyFont="1" applyFill="1" applyBorder="1" applyAlignment="1"/>
    <xf numFmtId="49" fontId="7" fillId="0" borderId="3" xfId="2" applyNumberFormat="1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1" xfId="1" applyFont="1" applyBorder="1" applyAlignment="1"/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8" xfId="1" applyFont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9" fillId="0" borderId="14" xfId="3" applyFont="1" applyFill="1" applyBorder="1" applyAlignment="1" applyProtection="1">
      <alignment horizontal="center" vertical="center" wrapText="1"/>
      <protection locked="0"/>
    </xf>
    <xf numFmtId="1" fontId="9" fillId="0" borderId="15" xfId="3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3" fillId="0" borderId="14" xfId="1" applyNumberFormat="1" applyFont="1" applyBorder="1" applyAlignment="1">
      <alignment horizontal="center" vertical="center" wrapText="1"/>
    </xf>
    <xf numFmtId="2" fontId="3" fillId="0" borderId="15" xfId="1" applyNumberFormat="1" applyFont="1" applyBorder="1" applyAlignment="1">
      <alignment horizontal="center" vertical="center" wrapText="1"/>
    </xf>
    <xf numFmtId="2" fontId="3" fillId="0" borderId="16" xfId="1" applyNumberFormat="1" applyFont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vertical="center" wrapText="1"/>
    </xf>
    <xf numFmtId="0" fontId="3" fillId="4" borderId="20" xfId="1" applyFont="1" applyFill="1" applyBorder="1" applyAlignment="1">
      <alignment horizontal="center" vertical="center" wrapText="1"/>
    </xf>
    <xf numFmtId="164" fontId="3" fillId="4" borderId="20" xfId="1" applyNumberFormat="1" applyFont="1" applyFill="1" applyBorder="1" applyAlignment="1">
      <alignment horizontal="center" vertical="center" wrapText="1"/>
    </xf>
    <xf numFmtId="164" fontId="3" fillId="4" borderId="21" xfId="1" applyNumberFormat="1" applyFont="1" applyFill="1" applyBorder="1" applyAlignment="1">
      <alignment horizontal="center" vertical="center" wrapText="1"/>
    </xf>
    <xf numFmtId="164" fontId="3" fillId="4" borderId="22" xfId="1" applyNumberFormat="1" applyFont="1" applyFill="1" applyBorder="1" applyAlignment="1">
      <alignment horizontal="center" vertical="center" wrapText="1"/>
    </xf>
    <xf numFmtId="0" fontId="3" fillId="0" borderId="0" xfId="1" applyFont="1" applyFill="1"/>
    <xf numFmtId="0" fontId="5" fillId="0" borderId="0" xfId="1" applyFont="1" applyFill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23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24" xfId="1" applyFont="1" applyBorder="1" applyAlignment="1">
      <alignment vertical="center"/>
    </xf>
    <xf numFmtId="49" fontId="7" fillId="0" borderId="25" xfId="2" applyNumberFormat="1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7" fillId="3" borderId="26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49" fontId="3" fillId="0" borderId="13" xfId="3" applyNumberFormat="1" applyFont="1" applyFill="1" applyBorder="1" applyAlignment="1">
      <alignment horizontal="center" vertical="center" wrapText="1"/>
    </xf>
    <xf numFmtId="0" fontId="10" fillId="0" borderId="14" xfId="3" applyFont="1" applyFill="1" applyBorder="1" applyAlignment="1">
      <alignment vertical="center" wrapText="1"/>
    </xf>
    <xf numFmtId="0" fontId="10" fillId="0" borderId="28" xfId="3" applyFont="1" applyFill="1" applyBorder="1" applyAlignment="1">
      <alignment horizontal="center" vertical="center" wrapText="1"/>
    </xf>
    <xf numFmtId="4" fontId="10" fillId="0" borderId="15" xfId="4" applyNumberFormat="1" applyFont="1" applyFill="1" applyBorder="1" applyAlignment="1">
      <alignment horizontal="center" vertical="center" wrapText="1"/>
    </xf>
    <xf numFmtId="4" fontId="10" fillId="0" borderId="14" xfId="4" applyNumberFormat="1" applyFont="1" applyFill="1" applyBorder="1" applyAlignment="1">
      <alignment horizontal="center" vertical="center" wrapText="1"/>
    </xf>
    <xf numFmtId="4" fontId="10" fillId="0" borderId="16" xfId="4" applyNumberFormat="1" applyFont="1" applyFill="1" applyBorder="1" applyAlignment="1">
      <alignment horizontal="center" vertical="center" wrapText="1"/>
    </xf>
    <xf numFmtId="4" fontId="10" fillId="0" borderId="15" xfId="4" applyNumberFormat="1" applyFont="1" applyFill="1" applyBorder="1" applyAlignment="1" applyProtection="1">
      <alignment horizontal="center" vertical="center" wrapText="1"/>
      <protection locked="0"/>
    </xf>
    <xf numFmtId="4" fontId="10" fillId="0" borderId="14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3" applyFont="1" applyFill="1" applyBorder="1" applyAlignment="1">
      <alignment horizontal="left" vertical="center" wrapText="1"/>
    </xf>
    <xf numFmtId="4" fontId="3" fillId="0" borderId="15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3" applyFont="1" applyFill="1" applyBorder="1" applyAlignment="1">
      <alignment horizontal="left" vertical="center" wrapText="1"/>
    </xf>
    <xf numFmtId="0" fontId="3" fillId="0" borderId="28" xfId="3" applyFont="1" applyFill="1" applyBorder="1" applyAlignment="1">
      <alignment horizontal="center" vertical="center" wrapText="1"/>
    </xf>
    <xf numFmtId="4" fontId="3" fillId="0" borderId="15" xfId="4" applyNumberFormat="1" applyFont="1" applyFill="1" applyBorder="1" applyAlignment="1">
      <alignment horizontal="center" vertical="center" wrapText="1"/>
    </xf>
    <xf numFmtId="4" fontId="3" fillId="0" borderId="14" xfId="4" applyNumberFormat="1" applyFont="1" applyFill="1" applyBorder="1" applyAlignment="1">
      <alignment horizontal="center" vertical="center" wrapText="1"/>
    </xf>
    <xf numFmtId="4" fontId="3" fillId="0" borderId="14" xfId="4" applyNumberFormat="1" applyFont="1" applyFill="1" applyBorder="1" applyAlignment="1">
      <alignment horizontal="right" vertical="center" wrapText="1"/>
    </xf>
    <xf numFmtId="0" fontId="12" fillId="0" borderId="14" xfId="3" applyFont="1" applyFill="1" applyBorder="1" applyAlignment="1">
      <alignment horizontal="left" vertical="center" wrapText="1"/>
    </xf>
    <xf numFmtId="4" fontId="3" fillId="0" borderId="14" xfId="4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3" applyNumberFormat="1" applyFont="1" applyFill="1" applyBorder="1" applyAlignment="1">
      <alignment horizontal="center" vertical="center" wrapText="1"/>
    </xf>
    <xf numFmtId="0" fontId="10" fillId="0" borderId="30" xfId="3" applyFont="1" applyFill="1" applyBorder="1" applyAlignment="1">
      <alignment horizontal="left" vertical="center" wrapText="1"/>
    </xf>
    <xf numFmtId="4" fontId="3" fillId="0" borderId="31" xfId="4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3" applyFont="1" applyFill="1" applyBorder="1" applyAlignment="1">
      <alignment vertical="center" wrapText="1"/>
    </xf>
    <xf numFmtId="0" fontId="12" fillId="0" borderId="30" xfId="3" applyFont="1" applyFill="1" applyBorder="1" applyAlignment="1">
      <alignment vertical="center" wrapText="1"/>
    </xf>
    <xf numFmtId="0" fontId="12" fillId="0" borderId="30" xfId="3" applyFont="1" applyFill="1" applyBorder="1" applyAlignment="1">
      <alignment horizontal="left" vertical="center" wrapText="1"/>
    </xf>
    <xf numFmtId="4" fontId="3" fillId="0" borderId="30" xfId="4" applyNumberFormat="1" applyFont="1" applyFill="1" applyBorder="1" applyAlignment="1" applyProtection="1">
      <alignment horizontal="right" vertical="center" wrapText="1"/>
      <protection locked="0"/>
    </xf>
    <xf numFmtId="49" fontId="13" fillId="0" borderId="19" xfId="3" applyNumberFormat="1" applyFont="1" applyFill="1" applyBorder="1" applyAlignment="1">
      <alignment horizontal="center" vertical="center" wrapText="1"/>
    </xf>
    <xf numFmtId="0" fontId="7" fillId="0" borderId="20" xfId="3" applyFont="1" applyFill="1" applyBorder="1" applyAlignment="1">
      <alignment vertical="center" wrapText="1"/>
    </xf>
    <xf numFmtId="0" fontId="7" fillId="0" borderId="32" xfId="3" applyFont="1" applyFill="1" applyBorder="1" applyAlignment="1">
      <alignment horizontal="center" vertical="center" wrapText="1"/>
    </xf>
    <xf numFmtId="4" fontId="5" fillId="0" borderId="21" xfId="4" applyNumberFormat="1" applyFont="1" applyFill="1" applyBorder="1" applyAlignment="1">
      <alignment horizontal="center" vertical="center" wrapText="1"/>
    </xf>
    <xf numFmtId="4" fontId="7" fillId="0" borderId="20" xfId="4" applyNumberFormat="1" applyFont="1" applyFill="1" applyBorder="1" applyAlignment="1">
      <alignment horizontal="center" vertical="center" wrapText="1"/>
    </xf>
    <xf numFmtId="4" fontId="7" fillId="0" borderId="21" xfId="4" applyNumberFormat="1" applyFont="1" applyFill="1" applyBorder="1" applyAlignment="1">
      <alignment horizontal="center" vertical="center" wrapText="1"/>
    </xf>
    <xf numFmtId="4" fontId="7" fillId="0" borderId="16" xfId="4" applyNumberFormat="1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 wrapText="1"/>
    </xf>
    <xf numFmtId="0" fontId="3" fillId="0" borderId="0" xfId="3" applyFont="1" applyFill="1" applyAlignment="1">
      <alignment vertical="center" wrapText="1"/>
    </xf>
    <xf numFmtId="0" fontId="3" fillId="0" borderId="0" xfId="3" applyFont="1" applyFill="1" applyBorder="1" applyAlignment="1">
      <alignment vertical="center" wrapText="1"/>
    </xf>
    <xf numFmtId="0" fontId="3" fillId="0" borderId="33" xfId="3" applyFont="1" applyFill="1" applyBorder="1" applyAlignment="1">
      <alignment vertical="center" wrapText="1"/>
    </xf>
    <xf numFmtId="0" fontId="5" fillId="0" borderId="3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0" borderId="10" xfId="1" applyFont="1" applyBorder="1" applyAlignment="1"/>
    <xf numFmtId="0" fontId="5" fillId="0" borderId="8" xfId="1" applyFont="1" applyBorder="1" applyAlignment="1"/>
    <xf numFmtId="49" fontId="7" fillId="0" borderId="25" xfId="2" applyNumberFormat="1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7" fillId="0" borderId="27" xfId="2" applyFont="1" applyFill="1" applyBorder="1" applyAlignment="1">
      <alignment horizontal="center" vertical="center" wrapText="1"/>
    </xf>
    <xf numFmtId="49" fontId="3" fillId="0" borderId="13" xfId="2" applyNumberFormat="1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28" xfId="2" applyFont="1" applyFill="1" applyBorder="1" applyAlignment="1">
      <alignment horizontal="center" vertical="center" wrapText="1"/>
    </xf>
    <xf numFmtId="4" fontId="10" fillId="0" borderId="15" xfId="2" applyNumberFormat="1" applyFont="1" applyFill="1" applyBorder="1" applyAlignment="1" applyProtection="1">
      <alignment horizontal="center" vertical="center" wrapText="1"/>
      <protection locked="0"/>
    </xf>
    <xf numFmtId="4" fontId="10" fillId="0" borderId="14" xfId="2" applyNumberFormat="1" applyFont="1" applyFill="1" applyBorder="1" applyAlignment="1" applyProtection="1">
      <alignment horizontal="center" vertical="center" wrapText="1"/>
      <protection locked="0"/>
    </xf>
    <xf numFmtId="4" fontId="10" fillId="0" borderId="16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3" applyNumberFormat="1" applyFont="1" applyFill="1" applyBorder="1" applyAlignment="1">
      <alignment horizontal="center" vertical="center"/>
    </xf>
    <xf numFmtId="4" fontId="3" fillId="0" borderId="15" xfId="4" applyNumberFormat="1" applyFont="1" applyFill="1" applyBorder="1" applyAlignment="1" applyProtection="1">
      <alignment horizontal="center" vertical="center"/>
      <protection locked="0"/>
    </xf>
    <xf numFmtId="4" fontId="3" fillId="0" borderId="14" xfId="4" applyNumberFormat="1" applyFont="1" applyFill="1" applyBorder="1" applyAlignment="1" applyProtection="1">
      <alignment horizontal="center" vertical="center"/>
      <protection locked="0"/>
    </xf>
    <xf numFmtId="4" fontId="3" fillId="0" borderId="16" xfId="4" applyNumberFormat="1" applyFont="1" applyFill="1" applyBorder="1" applyAlignment="1" applyProtection="1">
      <alignment horizontal="center" vertical="center"/>
      <protection locked="0"/>
    </xf>
    <xf numFmtId="4" fontId="10" fillId="0" borderId="15" xfId="5" applyNumberFormat="1" applyFont="1" applyFill="1" applyBorder="1" applyAlignment="1">
      <alignment horizontal="center" vertical="center"/>
    </xf>
    <xf numFmtId="4" fontId="10" fillId="0" borderId="16" xfId="5" applyNumberFormat="1" applyFont="1" applyFill="1" applyBorder="1" applyAlignment="1">
      <alignment horizontal="center" vertical="center"/>
    </xf>
    <xf numFmtId="4" fontId="3" fillId="0" borderId="15" xfId="5" applyNumberFormat="1" applyFont="1" applyFill="1" applyBorder="1" applyAlignment="1" applyProtection="1">
      <alignment horizontal="center" vertical="center"/>
      <protection locked="0"/>
    </xf>
    <xf numFmtId="4" fontId="3" fillId="0" borderId="14" xfId="5" applyNumberFormat="1" applyFont="1" applyFill="1" applyBorder="1" applyAlignment="1" applyProtection="1">
      <alignment horizontal="center" vertical="center"/>
      <protection locked="0"/>
    </xf>
    <xf numFmtId="4" fontId="3" fillId="0" borderId="16" xfId="5" applyNumberFormat="1" applyFont="1" applyFill="1" applyBorder="1" applyAlignment="1" applyProtection="1">
      <alignment horizontal="center" vertical="center"/>
      <protection locked="0"/>
    </xf>
    <xf numFmtId="49" fontId="3" fillId="0" borderId="19" xfId="3" applyNumberFormat="1" applyFont="1" applyFill="1" applyBorder="1" applyAlignment="1">
      <alignment horizontal="center" vertical="center"/>
    </xf>
    <xf numFmtId="0" fontId="10" fillId="0" borderId="20" xfId="3" applyFont="1" applyFill="1" applyBorder="1" applyAlignment="1">
      <alignment vertical="center" wrapText="1"/>
    </xf>
    <xf numFmtId="0" fontId="10" fillId="0" borderId="32" xfId="3" applyFont="1" applyFill="1" applyBorder="1" applyAlignment="1">
      <alignment horizontal="center" vertical="center" wrapText="1"/>
    </xf>
    <xf numFmtId="4" fontId="3" fillId="0" borderId="31" xfId="4" applyNumberFormat="1" applyFont="1" applyFill="1" applyBorder="1" applyAlignment="1" applyProtection="1">
      <alignment horizontal="center" vertical="center"/>
      <protection locked="0"/>
    </xf>
    <xf numFmtId="4" fontId="3" fillId="0" borderId="30" xfId="4" applyNumberFormat="1" applyFont="1" applyFill="1" applyBorder="1" applyAlignment="1" applyProtection="1">
      <alignment horizontal="center" vertical="center"/>
      <protection locked="0"/>
    </xf>
    <xf numFmtId="4" fontId="3" fillId="0" borderId="34" xfId="4" applyNumberFormat="1" applyFont="1" applyFill="1" applyBorder="1" applyAlignment="1" applyProtection="1">
      <alignment horizontal="center" vertical="center"/>
      <protection locked="0"/>
    </xf>
    <xf numFmtId="49" fontId="7" fillId="0" borderId="35" xfId="3" applyNumberFormat="1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4" fontId="5" fillId="0" borderId="4" xfId="4" applyNumberFormat="1" applyFont="1" applyFill="1" applyBorder="1" applyAlignment="1">
      <alignment horizontal="center" vertical="center"/>
    </xf>
    <xf numFmtId="4" fontId="5" fillId="0" borderId="7" xfId="4" applyNumberFormat="1" applyFont="1" applyFill="1" applyBorder="1" applyAlignment="1">
      <alignment horizontal="center" vertical="center"/>
    </xf>
    <xf numFmtId="4" fontId="5" fillId="0" borderId="6" xfId="4" applyNumberFormat="1" applyFont="1" applyFill="1" applyBorder="1" applyAlignment="1">
      <alignment horizontal="center" vertical="center"/>
    </xf>
    <xf numFmtId="4" fontId="5" fillId="0" borderId="8" xfId="4" applyNumberFormat="1" applyFont="1" applyFill="1" applyBorder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Border="1" applyAlignment="1">
      <alignment vertical="center"/>
    </xf>
    <xf numFmtId="0" fontId="3" fillId="0" borderId="33" xfId="3" applyFont="1" applyFill="1" applyBorder="1" applyAlignment="1">
      <alignment vertical="center"/>
    </xf>
    <xf numFmtId="0" fontId="5" fillId="0" borderId="26" xfId="3" applyFont="1" applyBorder="1" applyAlignment="1">
      <alignment horizontal="center" vertical="center" wrapText="1"/>
    </xf>
    <xf numFmtId="0" fontId="3" fillId="0" borderId="19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 wrapText="1"/>
    </xf>
    <xf numFmtId="4" fontId="5" fillId="0" borderId="20" xfId="3" applyNumberFormat="1" applyFont="1" applyFill="1" applyBorder="1" applyAlignment="1" applyProtection="1">
      <alignment vertical="center"/>
      <protection locked="0"/>
    </xf>
    <xf numFmtId="4" fontId="3" fillId="0" borderId="20" xfId="3" applyNumberFormat="1" applyFont="1" applyFill="1" applyBorder="1" applyAlignment="1">
      <alignment horizontal="center" vertical="center"/>
    </xf>
    <xf numFmtId="4" fontId="3" fillId="0" borderId="21" xfId="3" applyNumberFormat="1" applyFont="1" applyFill="1" applyBorder="1" applyAlignment="1">
      <alignment horizontal="center" vertical="center"/>
    </xf>
    <xf numFmtId="4" fontId="3" fillId="0" borderId="22" xfId="3" applyNumberFormat="1" applyFont="1" applyFill="1" applyBorder="1" applyAlignment="1">
      <alignment horizontal="center" vertical="center"/>
    </xf>
    <xf numFmtId="165" fontId="3" fillId="0" borderId="0" xfId="3" applyNumberFormat="1" applyFont="1" applyFill="1" applyAlignment="1">
      <alignment vertical="center"/>
    </xf>
    <xf numFmtId="0" fontId="5" fillId="0" borderId="20" xfId="3" applyFont="1" applyFill="1" applyBorder="1" applyAlignment="1">
      <alignment vertical="center"/>
    </xf>
    <xf numFmtId="4" fontId="5" fillId="0" borderId="20" xfId="3" applyNumberFormat="1" applyFont="1" applyFill="1" applyBorder="1" applyAlignment="1">
      <alignment horizontal="center" vertical="center"/>
    </xf>
    <xf numFmtId="4" fontId="5" fillId="4" borderId="20" xfId="3" applyNumberFormat="1" applyFont="1" applyFill="1" applyBorder="1" applyAlignment="1">
      <alignment horizontal="center" vertical="center"/>
    </xf>
    <xf numFmtId="4" fontId="5" fillId="4" borderId="22" xfId="3" applyNumberFormat="1" applyFont="1" applyFill="1" applyBorder="1" applyAlignment="1">
      <alignment horizontal="center" vertical="center"/>
    </xf>
    <xf numFmtId="0" fontId="3" fillId="0" borderId="0" xfId="3" applyFont="1" applyFill="1"/>
    <xf numFmtId="0" fontId="3" fillId="0" borderId="0" xfId="3" applyFont="1" applyFill="1" applyBorder="1"/>
    <xf numFmtId="4" fontId="3" fillId="0" borderId="0" xfId="3" applyNumberFormat="1" applyFont="1" applyFill="1" applyBorder="1"/>
    <xf numFmtId="4" fontId="3" fillId="0" borderId="0" xfId="3" applyNumberFormat="1" applyFont="1" applyFill="1"/>
    <xf numFmtId="0" fontId="4" fillId="0" borderId="0" xfId="1" applyFont="1" applyAlignment="1">
      <alignment horizontal="center"/>
    </xf>
    <xf numFmtId="0" fontId="4" fillId="0" borderId="0" xfId="1" applyFont="1"/>
    <xf numFmtId="0" fontId="14" fillId="0" borderId="0" xfId="0" applyFont="1"/>
    <xf numFmtId="0" fontId="4" fillId="0" borderId="0" xfId="3" applyFont="1" applyFill="1"/>
    <xf numFmtId="0" fontId="4" fillId="0" borderId="0" xfId="0" applyFont="1" applyBorder="1"/>
    <xf numFmtId="0" fontId="4" fillId="0" borderId="0" xfId="3" applyFont="1" applyFill="1" applyBorder="1"/>
    <xf numFmtId="0" fontId="3" fillId="0" borderId="0" xfId="1" applyFont="1" applyBorder="1"/>
    <xf numFmtId="0" fontId="3" fillId="0" borderId="36" xfId="1" applyFont="1" applyBorder="1"/>
  </cellXfs>
  <cellStyles count="57">
    <cellStyle name="Accent1" xfId="6"/>
    <cellStyle name="Accent1 - 20%" xfId="7"/>
    <cellStyle name="Accent1 - 40%" xfId="8"/>
    <cellStyle name="Accent1 - 60%" xfId="9"/>
    <cellStyle name="Accent2" xfId="10"/>
    <cellStyle name="Accent2 - 20%" xfId="11"/>
    <cellStyle name="Accent2 - 40%" xfId="12"/>
    <cellStyle name="Accent2 - 60%" xfId="13"/>
    <cellStyle name="Accent3" xfId="14"/>
    <cellStyle name="Accent3 - 20%" xfId="15"/>
    <cellStyle name="Accent3 - 40%" xfId="16"/>
    <cellStyle name="Accent3 - 60%" xfId="17"/>
    <cellStyle name="Accent4" xfId="18"/>
    <cellStyle name="Accent4 - 20%" xfId="19"/>
    <cellStyle name="Accent4 - 40%" xfId="20"/>
    <cellStyle name="Accent4 - 60%" xfId="21"/>
    <cellStyle name="Accent5" xfId="22"/>
    <cellStyle name="Accent5 - 20%" xfId="23"/>
    <cellStyle name="Accent5 - 40%" xfId="24"/>
    <cellStyle name="Accent5 - 60%" xfId="25"/>
    <cellStyle name="Accent6" xfId="26"/>
    <cellStyle name="Accent6 - 20%" xfId="27"/>
    <cellStyle name="Accent6 - 40%" xfId="28"/>
    <cellStyle name="Accent6 - 60%" xfId="29"/>
    <cellStyle name="Bad" xfId="30"/>
    <cellStyle name="Calculation" xfId="31"/>
    <cellStyle name="Check Cell" xfId="32"/>
    <cellStyle name="Emphasis 1" xfId="33"/>
    <cellStyle name="Emphasis 2" xfId="34"/>
    <cellStyle name="Emphasis 3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te" xfId="44"/>
    <cellStyle name="Output" xfId="45"/>
    <cellStyle name="Sheet Title" xfId="46"/>
    <cellStyle name="Total" xfId="47"/>
    <cellStyle name="Warning Text" xfId="48"/>
    <cellStyle name="ЗаголовокСтолбца" xfId="2"/>
    <cellStyle name="Значение" xfId="49"/>
    <cellStyle name="Обычный" xfId="0" builtinId="0"/>
    <cellStyle name="Обычный 2" xfId="50"/>
    <cellStyle name="Обычный 2 2" xfId="3"/>
    <cellStyle name="Обычный 3" xfId="1"/>
    <cellStyle name="Обычный 4" xfId="51"/>
    <cellStyle name="По центру с переносом" xfId="52"/>
    <cellStyle name="По ширине с переносом" xfId="53"/>
    <cellStyle name="Стиль 1 2" xfId="54"/>
    <cellStyle name="Финансовый 2" xfId="55"/>
    <cellStyle name="Формула" xfId="5"/>
    <cellStyle name="Формула_GRES.2007.5" xfId="4"/>
    <cellStyle name="Цифры по центру с десятыми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99;&#1081;/&#1056;&#1069;&#1050;/&#1056;&#1069;&#1050;%202010-2012/&#1055;&#1080;&#1089;&#1100;&#1084;&#1086;%20&#1080;&#1079;%20&#1056;&#1069;&#1050;/&#1090;&#1072;&#1073;&#1083;&#1080;&#1094;&#1072;%20&#1088;&#1072;&#1089;&#1093;&#1086;&#1076;&#1086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7;&#1090;&#1077;&#1074;&#1072;&#1103;/27.02.2011/&#1041;&#1054;&#1053;&#1044;&#1040;&#1056;&#1068;%20&#1042;%20&#1054;&#1058;&#1055;&#1059;&#1057;&#1050;&#1045;/&#1087;&#1088;&#1072;&#1074;&#1083;&#1077;&#1085;&#1080;&#1077;%20&#1054;&#1084;&#1089;&#1082;&#1101;&#1085;&#1077;&#1088;&#1075;&#1086;%2027.01.2011/&#1055;&#1088;&#1080;&#1083;&#1086;&#1078;&#1077;&#1085;&#1080;&#1103;%20&#1082;%20&#1079;&#1072;&#1082;&#1083;&#1102;&#1095;&#1077;&#1085;&#1080;&#1102;%20&#1054;&#1084;&#1089;&#1082;&#1101;&#1085;&#1077;&#1088;&#1075;&#1086;%2021.10.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. расходов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 Бондарь"/>
      <sheetName val="1.17.1"/>
      <sheetName val="1.21.3"/>
      <sheetName val="Прилож общ смета"/>
      <sheetName val="п1.15."/>
      <sheetName val="1.16"/>
      <sheetName val="п1.17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J116"/>
  <sheetViews>
    <sheetView tabSelected="1" zoomScale="75" zoomScaleNormal="75" zoomScaleSheetLayoutView="80" workbookViewId="0">
      <selection activeCell="B2" sqref="B2"/>
    </sheetView>
  </sheetViews>
  <sheetFormatPr defaultRowHeight="15.75" x14ac:dyDescent="0.25"/>
  <cols>
    <col min="1" max="1" width="9.6640625" style="1" customWidth="1"/>
    <col min="2" max="2" width="60.5" style="3" customWidth="1"/>
    <col min="3" max="3" width="15" style="3" customWidth="1"/>
    <col min="4" max="4" width="18.33203125" style="3" hidden="1" customWidth="1"/>
    <col min="5" max="5" width="19.1640625" style="3" hidden="1" customWidth="1"/>
    <col min="6" max="6" width="19.33203125" style="158" customWidth="1"/>
    <col min="7" max="7" width="22.1640625" style="158" customWidth="1"/>
    <col min="8" max="8" width="17" style="3" customWidth="1"/>
    <col min="9" max="16384" width="9.33203125" style="3"/>
  </cols>
  <sheetData>
    <row r="1" spans="1:10" ht="41.25" customHeight="1" x14ac:dyDescent="0.3">
      <c r="B1" s="2" t="s">
        <v>0</v>
      </c>
      <c r="C1" s="2"/>
      <c r="D1" s="2"/>
      <c r="E1" s="2"/>
      <c r="F1" s="2"/>
      <c r="G1" s="2"/>
    </row>
    <row r="2" spans="1:10" ht="16.5" thickBot="1" x14ac:dyDescent="0.3">
      <c r="A2" s="4"/>
      <c r="B2" s="5"/>
      <c r="C2" s="5"/>
      <c r="D2" s="5"/>
      <c r="E2" s="5"/>
      <c r="F2" s="5"/>
      <c r="G2" s="6"/>
      <c r="H2" s="5"/>
    </row>
    <row r="3" spans="1:10" ht="32.25" thickBot="1" x14ac:dyDescent="0.3">
      <c r="A3" s="7" t="s">
        <v>1</v>
      </c>
      <c r="B3" s="8" t="s">
        <v>2</v>
      </c>
      <c r="C3" s="9" t="s">
        <v>3</v>
      </c>
      <c r="D3" s="10">
        <v>2012</v>
      </c>
      <c r="E3" s="11">
        <v>2013</v>
      </c>
      <c r="F3" s="11">
        <v>2014</v>
      </c>
      <c r="G3" s="12" t="s">
        <v>4</v>
      </c>
      <c r="H3" s="13">
        <v>2016</v>
      </c>
    </row>
    <row r="4" spans="1:10" ht="18" customHeight="1" x14ac:dyDescent="0.25">
      <c r="A4" s="14" t="s">
        <v>5</v>
      </c>
      <c r="B4" s="15"/>
      <c r="C4" s="15"/>
      <c r="D4" s="15"/>
      <c r="E4" s="15"/>
      <c r="F4" s="16"/>
      <c r="G4" s="17"/>
      <c r="H4" s="18"/>
    </row>
    <row r="5" spans="1:10" ht="20.25" customHeight="1" x14ac:dyDescent="0.25">
      <c r="A5" s="19" t="s">
        <v>6</v>
      </c>
      <c r="B5" s="20" t="s">
        <v>7</v>
      </c>
      <c r="C5" s="21"/>
      <c r="D5" s="21" t="s">
        <v>8</v>
      </c>
      <c r="E5" s="21" t="s">
        <v>8</v>
      </c>
      <c r="F5" s="21">
        <v>0.01</v>
      </c>
      <c r="G5" s="22">
        <v>0.01</v>
      </c>
      <c r="H5" s="22">
        <v>0.01</v>
      </c>
    </row>
    <row r="6" spans="1:10" ht="32.25" customHeight="1" x14ac:dyDescent="0.25">
      <c r="A6" s="19" t="s">
        <v>9</v>
      </c>
      <c r="B6" s="20" t="s">
        <v>10</v>
      </c>
      <c r="C6" s="21"/>
      <c r="D6" s="21" t="s">
        <v>8</v>
      </c>
      <c r="E6" s="21" t="s">
        <v>8</v>
      </c>
      <c r="F6" s="21">
        <v>0.75</v>
      </c>
      <c r="G6" s="22">
        <v>0.75</v>
      </c>
      <c r="H6" s="23">
        <v>0.75</v>
      </c>
    </row>
    <row r="7" spans="1:10" ht="47.25" customHeight="1" x14ac:dyDescent="0.25">
      <c r="A7" s="19" t="s">
        <v>11</v>
      </c>
      <c r="B7" s="20" t="s">
        <v>12</v>
      </c>
      <c r="C7" s="21"/>
      <c r="D7" s="21" t="s">
        <v>8</v>
      </c>
      <c r="E7" s="21" t="s">
        <v>8</v>
      </c>
      <c r="F7" s="21" t="s">
        <v>8</v>
      </c>
      <c r="G7" s="22" t="s">
        <v>8</v>
      </c>
      <c r="H7" s="23" t="s">
        <v>8</v>
      </c>
    </row>
    <row r="8" spans="1:10" ht="30.75" customHeight="1" x14ac:dyDescent="0.25">
      <c r="A8" s="24" t="s">
        <v>13</v>
      </c>
      <c r="B8" s="25"/>
      <c r="C8" s="25"/>
      <c r="D8" s="25"/>
      <c r="E8" s="25"/>
      <c r="F8" s="25"/>
      <c r="G8" s="26"/>
      <c r="H8" s="27"/>
    </row>
    <row r="9" spans="1:10" x14ac:dyDescent="0.25">
      <c r="A9" s="19" t="s">
        <v>6</v>
      </c>
      <c r="B9" s="20" t="s">
        <v>14</v>
      </c>
      <c r="C9" s="21"/>
      <c r="D9" s="21" t="s">
        <v>8</v>
      </c>
      <c r="E9" s="28">
        <v>105.4</v>
      </c>
      <c r="F9" s="28">
        <v>105.4</v>
      </c>
      <c r="G9" s="29">
        <v>106.8</v>
      </c>
      <c r="H9" s="30">
        <v>107.3</v>
      </c>
    </row>
    <row r="10" spans="1:10" ht="19.5" customHeight="1" x14ac:dyDescent="0.25">
      <c r="A10" s="19" t="s">
        <v>9</v>
      </c>
      <c r="B10" s="20" t="s">
        <v>15</v>
      </c>
      <c r="C10" s="21" t="s">
        <v>16</v>
      </c>
      <c r="D10" s="31">
        <v>164</v>
      </c>
      <c r="E10" s="31">
        <v>164</v>
      </c>
      <c r="F10" s="31">
        <v>164</v>
      </c>
      <c r="G10" s="32">
        <v>164</v>
      </c>
      <c r="H10" s="33">
        <v>164</v>
      </c>
    </row>
    <row r="11" spans="1:10" ht="21" customHeight="1" x14ac:dyDescent="0.25">
      <c r="A11" s="19" t="s">
        <v>11</v>
      </c>
      <c r="B11" s="20" t="s">
        <v>17</v>
      </c>
      <c r="C11" s="21"/>
      <c r="D11" s="21" t="s">
        <v>8</v>
      </c>
      <c r="E11" s="34">
        <f>(E10-D10)/D10</f>
        <v>0</v>
      </c>
      <c r="F11" s="34">
        <f>(F10-E10)/E10</f>
        <v>0</v>
      </c>
      <c r="G11" s="35">
        <f>(G10-F10)/F10</f>
        <v>0</v>
      </c>
      <c r="H11" s="36">
        <f>(H10-G10)/G10</f>
        <v>0</v>
      </c>
    </row>
    <row r="12" spans="1:10" s="43" customFormat="1" ht="17.25" customHeight="1" thickBot="1" x14ac:dyDescent="0.3">
      <c r="A12" s="37" t="s">
        <v>18</v>
      </c>
      <c r="B12" s="38" t="s">
        <v>19</v>
      </c>
      <c r="C12" s="38"/>
      <c r="D12" s="39"/>
      <c r="E12" s="39"/>
      <c r="F12" s="40">
        <f>(F9*(1+F6*F11)*(1-F5))/100</f>
        <v>1.0434600000000001</v>
      </c>
      <c r="G12" s="41">
        <f>(G9*(1+G6*G11)*(1-G5))/100</f>
        <v>1.05732</v>
      </c>
      <c r="H12" s="42">
        <f>(H9*(1+H6*H11)*(1-H5))/100</f>
        <v>1.0622699999999998</v>
      </c>
      <c r="J12" s="44"/>
    </row>
    <row r="13" spans="1:10" x14ac:dyDescent="0.25">
      <c r="A13" s="45"/>
      <c r="B13" s="46"/>
      <c r="C13" s="46"/>
      <c r="D13" s="46"/>
      <c r="E13" s="46"/>
      <c r="F13" s="47"/>
      <c r="G13" s="48"/>
      <c r="H13" s="46"/>
    </row>
    <row r="14" spans="1:10" ht="16.5" thickBot="1" x14ac:dyDescent="0.3">
      <c r="A14" s="49"/>
      <c r="B14" s="50"/>
      <c r="C14" s="50"/>
      <c r="D14" s="50"/>
      <c r="E14" s="50"/>
      <c r="F14" s="51"/>
      <c r="G14" s="52"/>
      <c r="H14" s="50"/>
    </row>
    <row r="15" spans="1:10" ht="18" customHeight="1" thickBot="1" x14ac:dyDescent="0.3">
      <c r="A15" s="14" t="s">
        <v>20</v>
      </c>
      <c r="B15" s="15"/>
      <c r="C15" s="15"/>
      <c r="D15" s="15"/>
      <c r="E15" s="15"/>
      <c r="F15" s="16"/>
      <c r="G15" s="17"/>
      <c r="H15" s="18"/>
    </row>
    <row r="16" spans="1:10" ht="31.5" x14ac:dyDescent="0.25">
      <c r="A16" s="53" t="s">
        <v>1</v>
      </c>
      <c r="B16" s="54" t="s">
        <v>2</v>
      </c>
      <c r="C16" s="55" t="s">
        <v>3</v>
      </c>
      <c r="D16" s="56">
        <f>D3</f>
        <v>2012</v>
      </c>
      <c r="E16" s="57">
        <f>E3</f>
        <v>2013</v>
      </c>
      <c r="F16" s="57">
        <f>F3</f>
        <v>2014</v>
      </c>
      <c r="G16" s="58" t="str">
        <f>G3</f>
        <v>2015 (базовый уровень)</v>
      </c>
      <c r="H16" s="59">
        <f>H3</f>
        <v>2016</v>
      </c>
      <c r="I16" s="60"/>
      <c r="J16" s="60"/>
    </row>
    <row r="17" spans="1:10" ht="16.5" customHeight="1" x14ac:dyDescent="0.25">
      <c r="A17" s="61" t="s">
        <v>21</v>
      </c>
      <c r="B17" s="62" t="s">
        <v>22</v>
      </c>
      <c r="C17" s="63" t="s">
        <v>23</v>
      </c>
      <c r="D17" s="64">
        <v>0</v>
      </c>
      <c r="E17" s="65">
        <v>0</v>
      </c>
      <c r="F17" s="65">
        <v>0</v>
      </c>
      <c r="G17" s="64">
        <f t="shared" ref="G17:G37" si="0">F17*$G$12</f>
        <v>0</v>
      </c>
      <c r="H17" s="66">
        <f>G17*$H$12</f>
        <v>0</v>
      </c>
      <c r="I17" s="60"/>
      <c r="J17" s="60"/>
    </row>
    <row r="18" spans="1:10" x14ac:dyDescent="0.25">
      <c r="A18" s="61" t="s">
        <v>24</v>
      </c>
      <c r="B18" s="62" t="s">
        <v>25</v>
      </c>
      <c r="C18" s="63" t="s">
        <v>23</v>
      </c>
      <c r="D18" s="67">
        <v>744.22308758451129</v>
      </c>
      <c r="E18" s="68">
        <v>779.234994161896</v>
      </c>
      <c r="F18" s="65">
        <v>857.15849357808543</v>
      </c>
      <c r="G18" s="64">
        <f t="shared" si="0"/>
        <v>906.2908184299813</v>
      </c>
      <c r="H18" s="66">
        <f>G18*$H$12</f>
        <v>962.72554769361602</v>
      </c>
      <c r="I18" s="60"/>
      <c r="J18" s="60"/>
    </row>
    <row r="19" spans="1:10" x14ac:dyDescent="0.25">
      <c r="A19" s="61" t="s">
        <v>26</v>
      </c>
      <c r="B19" s="69" t="s">
        <v>27</v>
      </c>
      <c r="C19" s="63" t="s">
        <v>23</v>
      </c>
      <c r="D19" s="70">
        <f>D20+D21+D22</f>
        <v>16.724620000000002</v>
      </c>
      <c r="E19" s="70">
        <f>E20+E21+E22</f>
        <v>0</v>
      </c>
      <c r="F19" s="70">
        <f>F20+F21+F22</f>
        <v>0</v>
      </c>
      <c r="G19" s="64">
        <f t="shared" si="0"/>
        <v>0</v>
      </c>
      <c r="H19" s="66">
        <f t="shared" ref="H19:H37" si="1">G19*$H$12</f>
        <v>0</v>
      </c>
      <c r="I19" s="60"/>
      <c r="J19" s="60"/>
    </row>
    <row r="20" spans="1:10" ht="18" customHeight="1" x14ac:dyDescent="0.25">
      <c r="A20" s="61" t="s">
        <v>28</v>
      </c>
      <c r="B20" s="71" t="s">
        <v>29</v>
      </c>
      <c r="C20" s="72" t="s">
        <v>23</v>
      </c>
      <c r="D20" s="73">
        <v>16.724620000000002</v>
      </c>
      <c r="E20" s="74">
        <v>0</v>
      </c>
      <c r="F20" s="74">
        <v>0</v>
      </c>
      <c r="G20" s="64">
        <f t="shared" si="0"/>
        <v>0</v>
      </c>
      <c r="H20" s="66">
        <f t="shared" si="1"/>
        <v>0</v>
      </c>
      <c r="I20" s="60"/>
      <c r="J20" s="60"/>
    </row>
    <row r="21" spans="1:10" ht="17.25" customHeight="1" x14ac:dyDescent="0.25">
      <c r="A21" s="61" t="s">
        <v>30</v>
      </c>
      <c r="B21" s="71" t="s">
        <v>29</v>
      </c>
      <c r="C21" s="72" t="s">
        <v>23</v>
      </c>
      <c r="D21" s="73"/>
      <c r="E21" s="75"/>
      <c r="F21" s="65"/>
      <c r="G21" s="64">
        <f t="shared" si="0"/>
        <v>0</v>
      </c>
      <c r="H21" s="66">
        <f t="shared" si="1"/>
        <v>0</v>
      </c>
      <c r="I21" s="60"/>
      <c r="J21" s="60"/>
    </row>
    <row r="22" spans="1:10" ht="17.25" customHeight="1" x14ac:dyDescent="0.25">
      <c r="A22" s="61" t="s">
        <v>31</v>
      </c>
      <c r="B22" s="71" t="s">
        <v>29</v>
      </c>
      <c r="C22" s="72" t="s">
        <v>23</v>
      </c>
      <c r="D22" s="73"/>
      <c r="E22" s="75"/>
      <c r="F22" s="65"/>
      <c r="G22" s="64">
        <f t="shared" si="0"/>
        <v>0</v>
      </c>
      <c r="H22" s="66">
        <f t="shared" si="1"/>
        <v>0</v>
      </c>
      <c r="I22" s="60"/>
      <c r="J22" s="60"/>
    </row>
    <row r="23" spans="1:10" ht="34.5" customHeight="1" x14ac:dyDescent="0.25">
      <c r="A23" s="61" t="s">
        <v>32</v>
      </c>
      <c r="B23" s="71" t="s">
        <v>33</v>
      </c>
      <c r="C23" s="72" t="s">
        <v>23</v>
      </c>
      <c r="D23" s="73">
        <f>D24+D25+D26</f>
        <v>83.296034254078677</v>
      </c>
      <c r="E23" s="73">
        <f>E24+E25+E26</f>
        <v>86.514356441266827</v>
      </c>
      <c r="F23" s="73">
        <f>F24+F25+F26</f>
        <v>87.896685738092003</v>
      </c>
      <c r="G23" s="64">
        <f t="shared" si="0"/>
        <v>92.934923764599446</v>
      </c>
      <c r="H23" s="66">
        <f>G23*$H$12</f>
        <v>98.721981467421031</v>
      </c>
      <c r="I23" s="60"/>
      <c r="J23" s="60"/>
    </row>
    <row r="24" spans="1:10" ht="17.25" customHeight="1" x14ac:dyDescent="0.25">
      <c r="A24" s="61" t="s">
        <v>34</v>
      </c>
      <c r="B24" s="71" t="s">
        <v>35</v>
      </c>
      <c r="C24" s="72" t="s">
        <v>23</v>
      </c>
      <c r="D24" s="73">
        <v>5.4290207058823547</v>
      </c>
      <c r="E24" s="74">
        <v>6.2160000000000002</v>
      </c>
      <c r="F24" s="74">
        <v>6.4389807058823534</v>
      </c>
      <c r="G24" s="64">
        <f t="shared" si="0"/>
        <v>6.8080630799435298</v>
      </c>
      <c r="H24" s="66">
        <f t="shared" si="1"/>
        <v>7.2320011679316121</v>
      </c>
      <c r="I24" s="60"/>
      <c r="J24" s="60"/>
    </row>
    <row r="25" spans="1:10" ht="17.25" customHeight="1" x14ac:dyDescent="0.25">
      <c r="A25" s="61" t="s">
        <v>36</v>
      </c>
      <c r="B25" s="71" t="s">
        <v>37</v>
      </c>
      <c r="C25" s="72" t="s">
        <v>23</v>
      </c>
      <c r="D25" s="73">
        <v>77.867013548196326</v>
      </c>
      <c r="E25" s="74">
        <v>80.298356441266833</v>
      </c>
      <c r="F25" s="74">
        <v>81.457705032209645</v>
      </c>
      <c r="G25" s="64">
        <f t="shared" si="0"/>
        <v>86.126860684655909</v>
      </c>
      <c r="H25" s="66">
        <f t="shared" si="1"/>
        <v>91.489980299489417</v>
      </c>
      <c r="I25" s="60"/>
      <c r="J25" s="60"/>
    </row>
    <row r="26" spans="1:10" ht="17.25" customHeight="1" x14ac:dyDescent="0.25">
      <c r="A26" s="61" t="s">
        <v>38</v>
      </c>
      <c r="B26" s="71" t="s">
        <v>29</v>
      </c>
      <c r="C26" s="72" t="s">
        <v>23</v>
      </c>
      <c r="D26" s="73"/>
      <c r="E26" s="75"/>
      <c r="F26" s="65"/>
      <c r="G26" s="64">
        <f t="shared" si="0"/>
        <v>0</v>
      </c>
      <c r="H26" s="66">
        <f t="shared" si="1"/>
        <v>0</v>
      </c>
      <c r="I26" s="60"/>
      <c r="J26" s="60"/>
    </row>
    <row r="27" spans="1:10" ht="33" customHeight="1" x14ac:dyDescent="0.25">
      <c r="A27" s="61" t="s">
        <v>39</v>
      </c>
      <c r="B27" s="71" t="s">
        <v>40</v>
      </c>
      <c r="C27" s="72" t="s">
        <v>23</v>
      </c>
      <c r="D27" s="73">
        <f>D28+D29+D30</f>
        <v>0</v>
      </c>
      <c r="E27" s="73">
        <f>E28+E29+E30</f>
        <v>0</v>
      </c>
      <c r="F27" s="73">
        <f>F28+F29+F30</f>
        <v>0</v>
      </c>
      <c r="G27" s="64">
        <f t="shared" si="0"/>
        <v>0</v>
      </c>
      <c r="H27" s="66">
        <f t="shared" si="1"/>
        <v>0</v>
      </c>
      <c r="I27" s="60"/>
      <c r="J27" s="60"/>
    </row>
    <row r="28" spans="1:10" x14ac:dyDescent="0.25">
      <c r="A28" s="61" t="s">
        <v>41</v>
      </c>
      <c r="B28" s="76" t="s">
        <v>29</v>
      </c>
      <c r="C28" s="72" t="s">
        <v>23</v>
      </c>
      <c r="D28" s="70"/>
      <c r="E28" s="77"/>
      <c r="F28" s="65"/>
      <c r="G28" s="64">
        <f t="shared" si="0"/>
        <v>0</v>
      </c>
      <c r="H28" s="66">
        <f t="shared" si="1"/>
        <v>0</v>
      </c>
      <c r="I28" s="60"/>
      <c r="J28" s="60"/>
    </row>
    <row r="29" spans="1:10" x14ac:dyDescent="0.25">
      <c r="A29" s="61" t="s">
        <v>42</v>
      </c>
      <c r="B29" s="76" t="s">
        <v>29</v>
      </c>
      <c r="C29" s="72" t="s">
        <v>23</v>
      </c>
      <c r="D29" s="70"/>
      <c r="E29" s="77"/>
      <c r="F29" s="65"/>
      <c r="G29" s="64">
        <f t="shared" si="0"/>
        <v>0</v>
      </c>
      <c r="H29" s="66">
        <f t="shared" si="1"/>
        <v>0</v>
      </c>
      <c r="I29" s="60"/>
      <c r="J29" s="60"/>
    </row>
    <row r="30" spans="1:10" ht="18" customHeight="1" x14ac:dyDescent="0.25">
      <c r="A30" s="61" t="s">
        <v>43</v>
      </c>
      <c r="B30" s="76" t="s">
        <v>29</v>
      </c>
      <c r="C30" s="72" t="s">
        <v>23</v>
      </c>
      <c r="D30" s="70"/>
      <c r="E30" s="77"/>
      <c r="F30" s="65"/>
      <c r="G30" s="64">
        <f t="shared" si="0"/>
        <v>0</v>
      </c>
      <c r="H30" s="66">
        <f t="shared" si="1"/>
        <v>0</v>
      </c>
      <c r="I30" s="60"/>
      <c r="J30" s="60"/>
    </row>
    <row r="31" spans="1:10" ht="18" customHeight="1" x14ac:dyDescent="0.25">
      <c r="A31" s="78" t="s">
        <v>44</v>
      </c>
      <c r="B31" s="79" t="s">
        <v>45</v>
      </c>
      <c r="C31" s="72" t="s">
        <v>23</v>
      </c>
      <c r="D31" s="80">
        <f>D32+D33+D34+D35+D36</f>
        <v>39.641101694915257</v>
      </c>
      <c r="E31" s="80">
        <f>E32+E33+E34+E35+E36</f>
        <v>53.275051403508776</v>
      </c>
      <c r="F31" s="80">
        <f>F32+F33+F34+F35+F36</f>
        <v>41.814912280701755</v>
      </c>
      <c r="G31" s="64">
        <f t="shared" si="0"/>
        <v>44.211743052631583</v>
      </c>
      <c r="H31" s="66">
        <f t="shared" si="1"/>
        <v>46.964808292518946</v>
      </c>
      <c r="I31" s="60"/>
      <c r="J31" s="60"/>
    </row>
    <row r="32" spans="1:10" ht="18" customHeight="1" x14ac:dyDescent="0.25">
      <c r="A32" s="78" t="s">
        <v>46</v>
      </c>
      <c r="B32" s="81" t="s">
        <v>47</v>
      </c>
      <c r="C32" s="72" t="s">
        <v>23</v>
      </c>
      <c r="D32" s="80"/>
      <c r="E32" s="80"/>
      <c r="F32" s="65"/>
      <c r="G32" s="64">
        <f t="shared" si="0"/>
        <v>0</v>
      </c>
      <c r="H32" s="66">
        <f t="shared" si="1"/>
        <v>0</v>
      </c>
      <c r="I32" s="60"/>
      <c r="J32" s="60"/>
    </row>
    <row r="33" spans="1:10" ht="18" customHeight="1" x14ac:dyDescent="0.25">
      <c r="A33" s="78" t="s">
        <v>48</v>
      </c>
      <c r="B33" s="82" t="s">
        <v>49</v>
      </c>
      <c r="C33" s="72" t="s">
        <v>23</v>
      </c>
      <c r="D33" s="80"/>
      <c r="E33" s="80"/>
      <c r="F33" s="65"/>
      <c r="G33" s="64">
        <f t="shared" si="0"/>
        <v>0</v>
      </c>
      <c r="H33" s="66">
        <f t="shared" si="1"/>
        <v>0</v>
      </c>
      <c r="I33" s="60"/>
      <c r="J33" s="60"/>
    </row>
    <row r="34" spans="1:10" ht="31.5" customHeight="1" x14ac:dyDescent="0.25">
      <c r="A34" s="78" t="s">
        <v>50</v>
      </c>
      <c r="B34" s="71" t="s">
        <v>51</v>
      </c>
      <c r="C34" s="72" t="s">
        <v>23</v>
      </c>
      <c r="D34" s="80">
        <v>39.641101694915257</v>
      </c>
      <c r="E34" s="80">
        <v>53.275051403508776</v>
      </c>
      <c r="F34" s="80">
        <v>41.814912280701755</v>
      </c>
      <c r="G34" s="64">
        <f t="shared" si="0"/>
        <v>44.211743052631583</v>
      </c>
      <c r="H34" s="66">
        <f t="shared" si="1"/>
        <v>46.964808292518946</v>
      </c>
      <c r="I34" s="60"/>
      <c r="J34" s="60"/>
    </row>
    <row r="35" spans="1:10" ht="18" customHeight="1" x14ac:dyDescent="0.25">
      <c r="A35" s="78" t="s">
        <v>52</v>
      </c>
      <c r="B35" s="83" t="s">
        <v>29</v>
      </c>
      <c r="C35" s="72" t="s">
        <v>23</v>
      </c>
      <c r="D35" s="80"/>
      <c r="E35" s="84"/>
      <c r="F35" s="65"/>
      <c r="G35" s="64">
        <f t="shared" si="0"/>
        <v>0</v>
      </c>
      <c r="H35" s="66">
        <f t="shared" si="1"/>
        <v>0</v>
      </c>
      <c r="I35" s="60"/>
      <c r="J35" s="60"/>
    </row>
    <row r="36" spans="1:10" ht="18" customHeight="1" x14ac:dyDescent="0.25">
      <c r="A36" s="78" t="s">
        <v>53</v>
      </c>
      <c r="B36" s="83" t="s">
        <v>29</v>
      </c>
      <c r="C36" s="72" t="s">
        <v>23</v>
      </c>
      <c r="D36" s="80"/>
      <c r="E36" s="84"/>
      <c r="F36" s="65"/>
      <c r="G36" s="64">
        <f t="shared" si="0"/>
        <v>0</v>
      </c>
      <c r="H36" s="66">
        <f t="shared" si="1"/>
        <v>0</v>
      </c>
      <c r="I36" s="60"/>
      <c r="J36" s="60"/>
    </row>
    <row r="37" spans="1:10" ht="18" customHeight="1" thickBot="1" x14ac:dyDescent="0.3">
      <c r="A37" s="85"/>
      <c r="B37" s="86" t="s">
        <v>54</v>
      </c>
      <c r="C37" s="87" t="s">
        <v>23</v>
      </c>
      <c r="D37" s="88">
        <f>D17+D18+D19+D23+D27+D31</f>
        <v>883.8848435335052</v>
      </c>
      <c r="E37" s="88">
        <f>E17+E18+E19+E23+E27+E31</f>
        <v>919.02440200667161</v>
      </c>
      <c r="F37" s="89">
        <f t="shared" ref="F37" si="2">E37*$F$12</f>
        <v>958.96520251788161</v>
      </c>
      <c r="G37" s="90">
        <f t="shared" si="0"/>
        <v>1013.9330879262067</v>
      </c>
      <c r="H37" s="91">
        <f t="shared" si="1"/>
        <v>1077.0707013113713</v>
      </c>
      <c r="I37" s="60"/>
      <c r="J37" s="60"/>
    </row>
    <row r="38" spans="1:10" ht="9.75" customHeight="1" thickBot="1" x14ac:dyDescent="0.3">
      <c r="A38" s="92"/>
      <c r="B38" s="93"/>
      <c r="C38" s="93"/>
      <c r="D38" s="93"/>
      <c r="E38" s="93"/>
      <c r="F38" s="94"/>
      <c r="G38" s="95"/>
      <c r="H38" s="95"/>
      <c r="I38" s="60"/>
      <c r="J38" s="60"/>
    </row>
    <row r="39" spans="1:10" ht="18" customHeight="1" thickBot="1" x14ac:dyDescent="0.3">
      <c r="A39" s="96" t="s">
        <v>55</v>
      </c>
      <c r="B39" s="97"/>
      <c r="C39" s="97"/>
      <c r="D39" s="97"/>
      <c r="E39" s="97"/>
      <c r="F39" s="97"/>
      <c r="G39" s="98"/>
      <c r="H39" s="99"/>
    </row>
    <row r="40" spans="1:10" ht="32.25" customHeight="1" x14ac:dyDescent="0.25">
      <c r="A40" s="100" t="s">
        <v>1</v>
      </c>
      <c r="B40" s="101" t="s">
        <v>2</v>
      </c>
      <c r="C40" s="102" t="s">
        <v>3</v>
      </c>
      <c r="D40" s="56">
        <f>D3</f>
        <v>2012</v>
      </c>
      <c r="E40" s="57">
        <f>E3</f>
        <v>2013</v>
      </c>
      <c r="F40" s="57">
        <f>F3</f>
        <v>2014</v>
      </c>
      <c r="G40" s="58" t="str">
        <f>G3</f>
        <v>2015 (базовый уровень)</v>
      </c>
      <c r="H40" s="59">
        <f>H3</f>
        <v>2016</v>
      </c>
      <c r="I40" s="60"/>
      <c r="J40" s="60"/>
    </row>
    <row r="41" spans="1:10" x14ac:dyDescent="0.25">
      <c r="A41" s="103" t="s">
        <v>56</v>
      </c>
      <c r="B41" s="104" t="s">
        <v>57</v>
      </c>
      <c r="C41" s="105" t="s">
        <v>23</v>
      </c>
      <c r="D41" s="106">
        <v>0</v>
      </c>
      <c r="E41" s="107">
        <v>0</v>
      </c>
      <c r="F41" s="107">
        <v>0</v>
      </c>
      <c r="G41" s="106"/>
      <c r="H41" s="108"/>
      <c r="I41" s="60"/>
      <c r="J41" s="60"/>
    </row>
    <row r="42" spans="1:10" ht="31.5" x14ac:dyDescent="0.25">
      <c r="A42" s="103" t="s">
        <v>58</v>
      </c>
      <c r="B42" s="104" t="s">
        <v>59</v>
      </c>
      <c r="C42" s="105" t="s">
        <v>23</v>
      </c>
      <c r="D42" s="106"/>
      <c r="E42" s="107"/>
      <c r="F42" s="107"/>
      <c r="G42" s="106"/>
      <c r="H42" s="108"/>
      <c r="I42" s="60"/>
      <c r="J42" s="60"/>
    </row>
    <row r="43" spans="1:10" x14ac:dyDescent="0.25">
      <c r="A43" s="103" t="s">
        <v>60</v>
      </c>
      <c r="B43" s="104" t="s">
        <v>61</v>
      </c>
      <c r="C43" s="105" t="s">
        <v>23</v>
      </c>
      <c r="D43" s="106"/>
      <c r="E43" s="107"/>
      <c r="F43" s="107"/>
      <c r="G43" s="106"/>
      <c r="H43" s="108"/>
      <c r="I43" s="60"/>
      <c r="J43" s="60"/>
    </row>
    <row r="44" spans="1:10" x14ac:dyDescent="0.25">
      <c r="A44" s="103" t="s">
        <v>62</v>
      </c>
      <c r="B44" s="104" t="s">
        <v>63</v>
      </c>
      <c r="C44" s="105" t="s">
        <v>23</v>
      </c>
      <c r="D44" s="106"/>
      <c r="E44" s="107"/>
      <c r="F44" s="107"/>
      <c r="G44" s="106"/>
      <c r="H44" s="108"/>
      <c r="J44" s="60"/>
    </row>
    <row r="45" spans="1:10" x14ac:dyDescent="0.25">
      <c r="A45" s="109" t="s">
        <v>64</v>
      </c>
      <c r="B45" s="62" t="s">
        <v>65</v>
      </c>
      <c r="C45" s="63" t="s">
        <v>23</v>
      </c>
      <c r="D45" s="110">
        <v>2.09</v>
      </c>
      <c r="E45" s="111">
        <v>2.09</v>
      </c>
      <c r="F45" s="111">
        <v>2.2028599999999998</v>
      </c>
      <c r="G45" s="110">
        <f>F45*$G$12</f>
        <v>2.3291279351999998</v>
      </c>
      <c r="H45" s="112">
        <f>G45*$H$12</f>
        <v>2.4741627317249035</v>
      </c>
    </row>
    <row r="46" spans="1:10" x14ac:dyDescent="0.25">
      <c r="A46" s="109" t="s">
        <v>66</v>
      </c>
      <c r="B46" s="62" t="s">
        <v>67</v>
      </c>
      <c r="C46" s="63" t="s">
        <v>23</v>
      </c>
      <c r="D46" s="113">
        <f>D47+D48+D49</f>
        <v>7.9282203389830519</v>
      </c>
      <c r="E46" s="113">
        <f>E47+E48+E49</f>
        <v>10.655010280701756</v>
      </c>
      <c r="F46" s="113">
        <f>F47+F48+F49</f>
        <v>8.362982456140351</v>
      </c>
      <c r="G46" s="113">
        <f>G47+G48+G49</f>
        <v>8.8423486105263169</v>
      </c>
      <c r="H46" s="114">
        <f>H47+H48+H49</f>
        <v>9.3929616585037898</v>
      </c>
    </row>
    <row r="47" spans="1:10" x14ac:dyDescent="0.25">
      <c r="A47" s="109" t="s">
        <v>68</v>
      </c>
      <c r="B47" s="76" t="s">
        <v>69</v>
      </c>
      <c r="C47" s="63" t="s">
        <v>23</v>
      </c>
      <c r="D47" s="115">
        <v>7.9282203389830519</v>
      </c>
      <c r="E47" s="116">
        <v>10.655010280701756</v>
      </c>
      <c r="F47" s="116">
        <v>8.362982456140351</v>
      </c>
      <c r="G47" s="115">
        <f>F47*$G$12</f>
        <v>8.8423486105263169</v>
      </c>
      <c r="H47" s="117">
        <f>G47*$H$12</f>
        <v>9.3929616585037898</v>
      </c>
    </row>
    <row r="48" spans="1:10" x14ac:dyDescent="0.25">
      <c r="A48" s="109" t="s">
        <v>70</v>
      </c>
      <c r="B48" s="76" t="s">
        <v>71</v>
      </c>
      <c r="C48" s="63" t="s">
        <v>23</v>
      </c>
      <c r="D48" s="115"/>
      <c r="E48" s="116"/>
      <c r="F48" s="116"/>
      <c r="G48" s="115"/>
      <c r="H48" s="117"/>
    </row>
    <row r="49" spans="1:8" x14ac:dyDescent="0.25">
      <c r="A49" s="109" t="s">
        <v>72</v>
      </c>
      <c r="B49" s="76" t="s">
        <v>73</v>
      </c>
      <c r="C49" s="63" t="s">
        <v>23</v>
      </c>
      <c r="D49" s="115"/>
      <c r="E49" s="116"/>
      <c r="F49" s="116"/>
      <c r="G49" s="115"/>
      <c r="H49" s="117"/>
    </row>
    <row r="50" spans="1:8" x14ac:dyDescent="0.25">
      <c r="A50" s="109" t="s">
        <v>74</v>
      </c>
      <c r="B50" s="104" t="s">
        <v>75</v>
      </c>
      <c r="C50" s="63" t="s">
        <v>23</v>
      </c>
      <c r="D50" s="115">
        <v>261.96652682974798</v>
      </c>
      <c r="E50" s="116">
        <v>243.12131817851156</v>
      </c>
      <c r="F50" s="116">
        <v>267.43344999636264</v>
      </c>
      <c r="G50" s="115">
        <f>F50*$G$12</f>
        <v>282.76273535015417</v>
      </c>
      <c r="H50" s="117">
        <f>G50*$H$12</f>
        <v>300.37037088040825</v>
      </c>
    </row>
    <row r="51" spans="1:8" x14ac:dyDescent="0.25">
      <c r="A51" s="109" t="s">
        <v>76</v>
      </c>
      <c r="B51" s="62" t="s">
        <v>77</v>
      </c>
      <c r="C51" s="63" t="s">
        <v>23</v>
      </c>
      <c r="D51" s="115"/>
      <c r="E51" s="116"/>
      <c r="F51" s="116"/>
      <c r="G51" s="115"/>
      <c r="H51" s="117"/>
    </row>
    <row r="52" spans="1:8" ht="32.25" thickBot="1" x14ac:dyDescent="0.3">
      <c r="A52" s="118" t="s">
        <v>78</v>
      </c>
      <c r="B52" s="119" t="s">
        <v>79</v>
      </c>
      <c r="C52" s="120" t="s">
        <v>23</v>
      </c>
      <c r="D52" s="121"/>
      <c r="E52" s="122"/>
      <c r="F52" s="122"/>
      <c r="G52" s="121"/>
      <c r="H52" s="123"/>
    </row>
    <row r="53" spans="1:8" ht="16.5" thickBot="1" x14ac:dyDescent="0.3">
      <c r="A53" s="124"/>
      <c r="B53" s="125" t="s">
        <v>80</v>
      </c>
      <c r="C53" s="126" t="s">
        <v>23</v>
      </c>
      <c r="D53" s="127">
        <f>D41+D42+D43+D44+D45+D46+D50+D51+D52</f>
        <v>271.98474716873102</v>
      </c>
      <c r="E53" s="128">
        <f>E41+E42+E43+E44+E45+E46+E50+E51+E52</f>
        <v>255.86632845921332</v>
      </c>
      <c r="F53" s="128">
        <f>F41+F42+F43+F44+F45+F46+F50+F51+F52</f>
        <v>277.99929245250297</v>
      </c>
      <c r="G53" s="129">
        <f>G41+G42+G43+G44+G45+G46+G50+G51+G52</f>
        <v>293.93421189588048</v>
      </c>
      <c r="H53" s="130">
        <f>H41+H42+H43+H44+H45+H46+H50+H51+H52</f>
        <v>312.23749527063694</v>
      </c>
    </row>
    <row r="54" spans="1:8" ht="16.5" thickBot="1" x14ac:dyDescent="0.3">
      <c r="A54" s="131"/>
      <c r="B54" s="132"/>
      <c r="C54" s="132"/>
      <c r="D54" s="132"/>
      <c r="E54" s="132"/>
      <c r="F54" s="133"/>
      <c r="G54" s="134"/>
      <c r="H54" s="134"/>
    </row>
    <row r="55" spans="1:8" ht="31.5" x14ac:dyDescent="0.25">
      <c r="A55" s="100" t="s">
        <v>1</v>
      </c>
      <c r="B55" s="101" t="s">
        <v>2</v>
      </c>
      <c r="C55" s="101" t="s">
        <v>3</v>
      </c>
      <c r="D55" s="135">
        <f>D3</f>
        <v>2012</v>
      </c>
      <c r="E55" s="57">
        <f>E3</f>
        <v>2013</v>
      </c>
      <c r="F55" s="57">
        <f>F3</f>
        <v>2014</v>
      </c>
      <c r="G55" s="58" t="str">
        <f>G3</f>
        <v>2015 (базовый уровень)</v>
      </c>
      <c r="H55" s="59">
        <f>H3</f>
        <v>2016</v>
      </c>
    </row>
    <row r="56" spans="1:8" ht="16.5" thickBot="1" x14ac:dyDescent="0.3">
      <c r="A56" s="136" t="s">
        <v>11</v>
      </c>
      <c r="B56" s="86" t="s">
        <v>81</v>
      </c>
      <c r="C56" s="137" t="s">
        <v>23</v>
      </c>
      <c r="D56" s="138"/>
      <c r="E56" s="139"/>
      <c r="F56" s="139"/>
      <c r="G56" s="140"/>
      <c r="H56" s="141"/>
    </row>
    <row r="57" spans="1:8" ht="18.75" customHeight="1" thickBot="1" x14ac:dyDescent="0.3">
      <c r="A57" s="131"/>
      <c r="B57" s="132"/>
      <c r="C57" s="132"/>
      <c r="D57" s="142"/>
      <c r="E57" s="132"/>
      <c r="F57" s="133"/>
      <c r="G57" s="134"/>
      <c r="H57" s="134"/>
    </row>
    <row r="58" spans="1:8" ht="31.5" x14ac:dyDescent="0.25">
      <c r="A58" s="100" t="s">
        <v>1</v>
      </c>
      <c r="B58" s="101" t="s">
        <v>2</v>
      </c>
      <c r="C58" s="101" t="s">
        <v>3</v>
      </c>
      <c r="D58" s="135">
        <f>D3</f>
        <v>2012</v>
      </c>
      <c r="E58" s="57">
        <f>E3</f>
        <v>2013</v>
      </c>
      <c r="F58" s="57">
        <f>F3</f>
        <v>2014</v>
      </c>
      <c r="G58" s="58" t="str">
        <f>G3</f>
        <v>2015 (базовый уровень)</v>
      </c>
      <c r="H58" s="59">
        <f>H3</f>
        <v>2016</v>
      </c>
    </row>
    <row r="59" spans="1:8" ht="16.5" thickBot="1" x14ac:dyDescent="0.3">
      <c r="A59" s="136" t="s">
        <v>18</v>
      </c>
      <c r="B59" s="143" t="s">
        <v>82</v>
      </c>
      <c r="C59" s="137" t="s">
        <v>23</v>
      </c>
      <c r="D59" s="144">
        <f>D37+D53</f>
        <v>1155.8695907022361</v>
      </c>
      <c r="E59" s="144">
        <f>E37+E53+E56</f>
        <v>1174.8907304658849</v>
      </c>
      <c r="F59" s="145">
        <f>F37+F53+F56</f>
        <v>1236.9644949703845</v>
      </c>
      <c r="G59" s="145">
        <f>G37+G53+G56</f>
        <v>1307.8672998220873</v>
      </c>
      <c r="H59" s="146">
        <f>H37+H53+H56</f>
        <v>1389.3081965820083</v>
      </c>
    </row>
    <row r="60" spans="1:8" x14ac:dyDescent="0.25">
      <c r="E60" s="147"/>
      <c r="F60" s="148"/>
      <c r="G60" s="149"/>
      <c r="H60" s="150"/>
    </row>
    <row r="61" spans="1:8" s="152" customFormat="1" ht="24.75" customHeight="1" x14ac:dyDescent="0.3">
      <c r="A61" s="151"/>
      <c r="B61" s="152" t="s">
        <v>83</v>
      </c>
      <c r="D61" s="153"/>
      <c r="E61" s="154"/>
      <c r="F61" s="155" t="s">
        <v>84</v>
      </c>
      <c r="G61" s="156"/>
      <c r="H61" s="154"/>
    </row>
    <row r="62" spans="1:8" ht="31.5" customHeight="1" x14ac:dyDescent="0.25">
      <c r="E62" s="147"/>
      <c r="F62" s="148"/>
      <c r="G62" s="148"/>
      <c r="H62" s="147"/>
    </row>
    <row r="63" spans="1:8" x14ac:dyDescent="0.25">
      <c r="E63" s="147"/>
      <c r="F63" s="148"/>
      <c r="G63" s="148"/>
      <c r="H63" s="147"/>
    </row>
    <row r="64" spans="1:8" x14ac:dyDescent="0.25">
      <c r="E64" s="147"/>
      <c r="F64" s="148"/>
      <c r="G64" s="148"/>
      <c r="H64" s="147"/>
    </row>
    <row r="65" spans="5:8" x14ac:dyDescent="0.25">
      <c r="E65" s="147"/>
      <c r="F65" s="148"/>
      <c r="G65" s="148"/>
      <c r="H65" s="147"/>
    </row>
    <row r="66" spans="5:8" x14ac:dyDescent="0.25">
      <c r="F66" s="157"/>
      <c r="G66" s="157"/>
    </row>
    <row r="67" spans="5:8" x14ac:dyDescent="0.25">
      <c r="F67" s="157"/>
      <c r="G67" s="157"/>
    </row>
    <row r="68" spans="5:8" x14ac:dyDescent="0.25">
      <c r="F68" s="157"/>
      <c r="G68" s="157"/>
    </row>
    <row r="69" spans="5:8" x14ac:dyDescent="0.25">
      <c r="F69" s="157"/>
      <c r="G69" s="157"/>
    </row>
    <row r="70" spans="5:8" x14ac:dyDescent="0.25">
      <c r="F70" s="157"/>
      <c r="G70" s="157"/>
    </row>
    <row r="71" spans="5:8" x14ac:dyDescent="0.25">
      <c r="F71" s="157"/>
      <c r="G71" s="157"/>
    </row>
    <row r="72" spans="5:8" x14ac:dyDescent="0.25">
      <c r="F72" s="157"/>
      <c r="G72" s="157"/>
    </row>
    <row r="73" spans="5:8" x14ac:dyDescent="0.25">
      <c r="F73" s="157"/>
      <c r="G73" s="157"/>
    </row>
    <row r="74" spans="5:8" x14ac:dyDescent="0.25">
      <c r="F74" s="157"/>
      <c r="G74" s="157"/>
    </row>
    <row r="75" spans="5:8" x14ac:dyDescent="0.25">
      <c r="F75" s="157"/>
      <c r="G75" s="157"/>
    </row>
    <row r="76" spans="5:8" x14ac:dyDescent="0.25">
      <c r="F76" s="157"/>
      <c r="G76" s="157"/>
    </row>
    <row r="77" spans="5:8" x14ac:dyDescent="0.25">
      <c r="F77" s="157"/>
      <c r="G77" s="157"/>
    </row>
    <row r="78" spans="5:8" x14ac:dyDescent="0.25">
      <c r="F78" s="157"/>
      <c r="G78" s="157"/>
    </row>
    <row r="79" spans="5:8" x14ac:dyDescent="0.25">
      <c r="F79" s="157"/>
      <c r="G79" s="157"/>
    </row>
    <row r="80" spans="5:8" x14ac:dyDescent="0.25">
      <c r="F80" s="157"/>
      <c r="G80" s="157"/>
    </row>
    <row r="81" spans="6:7" x14ac:dyDescent="0.25">
      <c r="F81" s="157"/>
      <c r="G81" s="157"/>
    </row>
    <row r="82" spans="6:7" x14ac:dyDescent="0.25">
      <c r="F82" s="157"/>
      <c r="G82" s="157"/>
    </row>
    <row r="83" spans="6:7" x14ac:dyDescent="0.25">
      <c r="F83" s="157"/>
      <c r="G83" s="157"/>
    </row>
    <row r="84" spans="6:7" x14ac:dyDescent="0.25">
      <c r="F84" s="157"/>
      <c r="G84" s="157"/>
    </row>
    <row r="85" spans="6:7" x14ac:dyDescent="0.25">
      <c r="F85" s="157"/>
      <c r="G85" s="157"/>
    </row>
    <row r="86" spans="6:7" x14ac:dyDescent="0.25">
      <c r="F86" s="157"/>
      <c r="G86" s="157"/>
    </row>
    <row r="87" spans="6:7" x14ac:dyDescent="0.25">
      <c r="F87" s="157"/>
      <c r="G87" s="157"/>
    </row>
    <row r="88" spans="6:7" x14ac:dyDescent="0.25">
      <c r="F88" s="157"/>
      <c r="G88" s="157"/>
    </row>
    <row r="89" spans="6:7" x14ac:dyDescent="0.25">
      <c r="F89" s="157"/>
      <c r="G89" s="157"/>
    </row>
    <row r="90" spans="6:7" x14ac:dyDescent="0.25">
      <c r="F90" s="157"/>
      <c r="G90" s="157"/>
    </row>
    <row r="91" spans="6:7" x14ac:dyDescent="0.25">
      <c r="F91" s="157"/>
      <c r="G91" s="157"/>
    </row>
    <row r="92" spans="6:7" x14ac:dyDescent="0.25">
      <c r="F92" s="157"/>
      <c r="G92" s="157"/>
    </row>
    <row r="93" spans="6:7" x14ac:dyDescent="0.25">
      <c r="F93" s="157"/>
      <c r="G93" s="157"/>
    </row>
    <row r="94" spans="6:7" x14ac:dyDescent="0.25">
      <c r="F94" s="157"/>
      <c r="G94" s="157"/>
    </row>
    <row r="95" spans="6:7" x14ac:dyDescent="0.25">
      <c r="F95" s="157"/>
      <c r="G95" s="157"/>
    </row>
    <row r="96" spans="6:7" x14ac:dyDescent="0.25">
      <c r="F96" s="157"/>
      <c r="G96" s="157"/>
    </row>
    <row r="97" spans="6:7" x14ac:dyDescent="0.25">
      <c r="F97" s="157"/>
      <c r="G97" s="157"/>
    </row>
    <row r="98" spans="6:7" x14ac:dyDescent="0.25">
      <c r="F98" s="157"/>
      <c r="G98" s="157"/>
    </row>
    <row r="99" spans="6:7" x14ac:dyDescent="0.25">
      <c r="F99" s="157"/>
      <c r="G99" s="157"/>
    </row>
    <row r="100" spans="6:7" x14ac:dyDescent="0.25">
      <c r="F100" s="157"/>
      <c r="G100" s="157"/>
    </row>
    <row r="101" spans="6:7" x14ac:dyDescent="0.25">
      <c r="F101" s="157"/>
      <c r="G101" s="157"/>
    </row>
    <row r="102" spans="6:7" x14ac:dyDescent="0.25">
      <c r="F102" s="157"/>
      <c r="G102" s="157"/>
    </row>
    <row r="103" spans="6:7" x14ac:dyDescent="0.25">
      <c r="F103" s="157"/>
      <c r="G103" s="157"/>
    </row>
    <row r="104" spans="6:7" x14ac:dyDescent="0.25">
      <c r="F104" s="157"/>
      <c r="G104" s="157"/>
    </row>
    <row r="105" spans="6:7" x14ac:dyDescent="0.25">
      <c r="F105" s="157"/>
      <c r="G105" s="157"/>
    </row>
    <row r="106" spans="6:7" x14ac:dyDescent="0.25">
      <c r="F106" s="157"/>
      <c r="G106" s="157"/>
    </row>
    <row r="107" spans="6:7" x14ac:dyDescent="0.25">
      <c r="F107" s="157"/>
      <c r="G107" s="157"/>
    </row>
    <row r="108" spans="6:7" x14ac:dyDescent="0.25">
      <c r="F108" s="157"/>
      <c r="G108" s="157"/>
    </row>
    <row r="109" spans="6:7" x14ac:dyDescent="0.25">
      <c r="F109" s="157"/>
      <c r="G109" s="157"/>
    </row>
    <row r="110" spans="6:7" x14ac:dyDescent="0.25">
      <c r="F110" s="157"/>
      <c r="G110" s="157"/>
    </row>
    <row r="111" spans="6:7" x14ac:dyDescent="0.25">
      <c r="F111" s="157"/>
      <c r="G111" s="157"/>
    </row>
    <row r="112" spans="6:7" x14ac:dyDescent="0.25">
      <c r="F112" s="157"/>
      <c r="G112" s="157"/>
    </row>
    <row r="113" spans="6:7" x14ac:dyDescent="0.25">
      <c r="F113" s="157"/>
      <c r="G113" s="157"/>
    </row>
    <row r="114" spans="6:7" x14ac:dyDescent="0.25">
      <c r="F114" s="157"/>
      <c r="G114" s="157"/>
    </row>
    <row r="115" spans="6:7" x14ac:dyDescent="0.25">
      <c r="F115" s="157"/>
      <c r="G115" s="157"/>
    </row>
    <row r="116" spans="6:7" x14ac:dyDescent="0.25">
      <c r="F116" s="157"/>
      <c r="G116" s="157"/>
    </row>
  </sheetData>
  <mergeCells count="5">
    <mergeCell ref="B1:G1"/>
    <mergeCell ref="A4:F4"/>
    <mergeCell ref="A8:F8"/>
    <mergeCell ref="A15:F15"/>
    <mergeCell ref="A39:F39"/>
  </mergeCells>
  <dataValidations count="1">
    <dataValidation type="decimal" allowBlank="1" showInputMessage="1" showErrorMessage="1" error="Ввведеное значение неверно" sqref="D56 F10:H10 D41:H45 D28:E36 D18:E19 F19 F34 F31 D47:H52">
      <formula1>-1000000000000000</formula1>
      <formula2>1000000000000000</formula2>
    </dataValidation>
  </dataValidations>
  <pageMargins left="0.98425196850393704" right="0.19685039370078741" top="0.23622047244094491" bottom="0.23622047244094491" header="0.27559055118110237" footer="0.27559055118110237"/>
  <pageSetup paperSize="9" scale="63" orientation="portrait" r:id="rId1"/>
  <headerFooter alignWithMargins="0"/>
  <colBreaks count="1" manualBreakCount="1">
    <brk id="6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расходов</vt:lpstr>
      <vt:lpstr>'Табл. расходов'!Область_печати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Мария Ивановна</dc:creator>
  <cp:lastModifiedBy>Федорова Мария Ивановна</cp:lastModifiedBy>
  <dcterms:created xsi:type="dcterms:W3CDTF">2014-04-15T08:20:58Z</dcterms:created>
  <dcterms:modified xsi:type="dcterms:W3CDTF">2014-04-15T08:22:34Z</dcterms:modified>
</cp:coreProperties>
</file>